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YECTOS &amp; TRABAJOS\VIVA\VIVA_MAND_4600012600\MANDATO SSJ_12600\SSJ_12600\14. Dotación de mobiliario-PAF\Presupuestos de Obra\"/>
    </mc:Choice>
  </mc:AlternateContent>
  <bookViews>
    <workbookView xWindow="0" yWindow="0" windowWidth="20490" windowHeight="7755"/>
  </bookViews>
  <sheets>
    <sheet name="OFERTA ECONOMICA" sheetId="1" r:id="rId1"/>
  </sheets>
  <externalReferences>
    <externalReference r:id="rId2"/>
    <externalReference r:id="rId3"/>
  </externalReferences>
  <definedNames>
    <definedName name="_Dist_Bin" hidden="1">[1]MPC3I4!$A$2040:$DD$3161</definedName>
    <definedName name="_Dist_Values" hidden="1">[1]MPC3I4!$2552:$3906</definedName>
    <definedName name="_Fill" hidden="1">#REF!</definedName>
    <definedName name="_xlnm._FilterDatabase" localSheetId="0" hidden="1">'OFERTA ECONOMICA'!$A$5:$H$133</definedName>
    <definedName name="aadasdas" hidden="1">{"via1",#N/A,TRUE,"general";"via2",#N/A,TRUE,"general";"via3",#N/A,TRUE,"general"}</definedName>
    <definedName name="AccessDatabase" hidden="1">"A:\SAIN.mdb"</definedName>
    <definedName name="aq" hidden="1">{"via1",#N/A,TRUE,"general";"via2",#N/A,TRUE,"general";"via3",#N/A,TRUE,"general"}</definedName>
    <definedName name="_xlnm.Print_Area" localSheetId="0">'OFERTA ECONOMICA'!$A$2:$F$25</definedName>
    <definedName name="lista_materiales">'[2]LISTADO DE MATERIAL'!$A$5:$F$302</definedName>
    <definedName name="qw" hidden="1">{#N/A,#N/A,FALSE,"Items"}</definedName>
    <definedName name="wrn.GENERAL." hidden="1">{"TAB1",#N/A,TRUE,"GENERAL";"TAB2",#N/A,TRUE,"GENERAL";"TAB3",#N/A,TRUE,"GENERAL";"TAB4",#N/A,TRUE,"GENERAL";"TAB5",#N/A,TRUE,"GENERAL"}</definedName>
    <definedName name="wrn.items." hidden="1">{#N/A,#N/A,FALSE,"Items"}</definedName>
    <definedName name="wrn.via." hidden="1">{"via1",#N/A,TRUE,"general";"via2",#N/A,TRUE,"general";"via3",#N/A,TRUE,"general"}</definedName>
    <definedName name="wrn1.items" hidden="1">{#N/A,#N/A,FALSE,"Items"}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1" l="1"/>
  <c r="F126" i="1"/>
  <c r="F125" i="1"/>
  <c r="F124" i="1"/>
  <c r="F123" i="1"/>
  <c r="F122" i="1"/>
  <c r="F119" i="1" s="1"/>
  <c r="F121" i="1"/>
  <c r="F120" i="1"/>
  <c r="F118" i="1"/>
  <c r="F117" i="1"/>
  <c r="F116" i="1"/>
  <c r="F115" i="1"/>
  <c r="F114" i="1"/>
  <c r="F113" i="1" s="1"/>
  <c r="F112" i="1"/>
  <c r="F111" i="1"/>
  <c r="F110" i="1"/>
  <c r="F109" i="1"/>
  <c r="F108" i="1"/>
  <c r="F107" i="1"/>
  <c r="F106" i="1"/>
  <c r="F103" i="1" s="1"/>
  <c r="F105" i="1"/>
  <c r="F104" i="1"/>
  <c r="F102" i="1"/>
  <c r="F99" i="1" s="1"/>
  <c r="F101" i="1"/>
  <c r="F100" i="1"/>
  <c r="F98" i="1"/>
  <c r="F97" i="1" s="1"/>
  <c r="F96" i="1"/>
  <c r="F95" i="1"/>
  <c r="F94" i="1"/>
  <c r="F93" i="1"/>
  <c r="F92" i="1"/>
  <c r="F91" i="1"/>
  <c r="F128" i="1" s="1"/>
  <c r="F87" i="1"/>
  <c r="F86" i="1"/>
  <c r="F85" i="1"/>
  <c r="F84" i="1"/>
  <c r="F81" i="1" s="1"/>
  <c r="F83" i="1"/>
  <c r="F82" i="1"/>
  <c r="F80" i="1"/>
  <c r="F79" i="1"/>
  <c r="F78" i="1"/>
  <c r="F77" i="1"/>
  <c r="F76" i="1"/>
  <c r="F75" i="1" s="1"/>
  <c r="F74" i="1"/>
  <c r="F73" i="1"/>
  <c r="F72" i="1"/>
  <c r="F71" i="1"/>
  <c r="F70" i="1" s="1"/>
  <c r="F69" i="1"/>
  <c r="F68" i="1"/>
  <c r="F67" i="1"/>
  <c r="F66" i="1" s="1"/>
  <c r="F65" i="1"/>
  <c r="F64" i="1"/>
  <c r="F63" i="1" s="1"/>
  <c r="F88" i="1" s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 s="1"/>
  <c r="F44" i="1"/>
  <c r="F43" i="1"/>
  <c r="F42" i="1"/>
  <c r="F41" i="1"/>
  <c r="F40" i="1" s="1"/>
  <c r="F39" i="1"/>
  <c r="F38" i="1"/>
  <c r="F37" i="1"/>
  <c r="F36" i="1" s="1"/>
  <c r="F35" i="1"/>
  <c r="F34" i="1"/>
  <c r="F33" i="1" s="1"/>
  <c r="F32" i="1"/>
  <c r="F31" i="1"/>
  <c r="F30" i="1"/>
  <c r="F29" i="1"/>
  <c r="F28" i="1" s="1"/>
  <c r="F24" i="1"/>
  <c r="F23" i="1" s="1"/>
  <c r="F22" i="1"/>
  <c r="F21" i="1"/>
  <c r="F20" i="1"/>
  <c r="F19" i="1"/>
  <c r="F18" i="1"/>
  <c r="F17" i="1"/>
  <c r="F16" i="1"/>
  <c r="F15" i="1"/>
  <c r="F14" i="1" s="1"/>
  <c r="F13" i="1"/>
  <c r="F12" i="1"/>
  <c r="F9" i="1" s="1"/>
  <c r="F11" i="1"/>
  <c r="F10" i="1"/>
  <c r="F8" i="1"/>
  <c r="F7" i="1"/>
  <c r="F6" i="1" s="1"/>
  <c r="F25" i="1" s="1"/>
  <c r="F53" i="1" l="1"/>
  <c r="F60" i="1"/>
  <c r="F129" i="1" s="1"/>
  <c r="F130" i="1" l="1"/>
  <c r="F131" i="1"/>
  <c r="F132" i="1" l="1"/>
  <c r="F133" i="1" s="1"/>
</calcChain>
</file>

<file path=xl/sharedStrings.xml><?xml version="1.0" encoding="utf-8"?>
<sst xmlns="http://schemas.openxmlformats.org/spreadsheetml/2006/main" count="249" uniqueCount="119">
  <si>
    <t>“OBRAS DE ADECUACIÓN Y MANTENIMIENTO DE PUNTO DE ATENCIÓN A FISCALIA – PAF, DE LOS  MUNICIPIOS DE ANGELOPOLIS, HELICONIA, LIBORINA Y URAMITA EN EL MARCO DEL CONTRATO INTERADMINISTRATIVO DE MANDATO N°4600012600 DE 2021, SUSCRITO ENTRE LA EMPRESA DE VIVIENDA DE ANTIOQUIA VIVA Y LA SECRETARÍA DE SEGURIDAD Y JUSTICIA DEPARTAMENTAL"</t>
  </si>
  <si>
    <t>OBRA (A) - ADECUACIÓN Y MANTENIMIENTO DE PUNTO DE ATENCION PARA LA FISCALIA - PAF - MUNICIPIO DE ANGELOPOLIS</t>
  </si>
  <si>
    <t>ÍTEM</t>
  </si>
  <si>
    <t>DESCRIPCIÓN</t>
  </si>
  <si>
    <t>UNIDAD</t>
  </si>
  <si>
    <t>CANTIDAD</t>
  </si>
  <si>
    <t>VALOR UNITARIO</t>
  </si>
  <si>
    <t>VALOR TOTAL</t>
  </si>
  <si>
    <t>ACTIVIDADES PRELIMINARES</t>
  </si>
  <si>
    <t>Instalación de cerramiento provisional en tela verde con una altura de 2,10 m. y estructura en taco de madera común. Incluye suministro, transporte, instalación y todos los demás elementos necesarios para su correcta instalación.</t>
  </si>
  <si>
    <t>m</t>
  </si>
  <si>
    <t>Señalizacion. Suministro e instalacion de señales informativas y de precaucion de ejecucion de obras.</t>
  </si>
  <si>
    <t>un</t>
  </si>
  <si>
    <t>DEMOLICIONES Y LLENOS</t>
  </si>
  <si>
    <t xml:space="preserve">Demolición manual de muro en bloque, vigas y columnas de concreto con espesor de 0.20 a 0.4m, incluye botada de material </t>
  </si>
  <si>
    <t>m3</t>
  </si>
  <si>
    <t xml:space="preserve">Demolición manual de escaleras y corredores de espesor variable, incluye botada de material </t>
  </si>
  <si>
    <t>Lleno con material seleccionado tipo subbase, compactado mecanicamente hasta obtener una densidad del 95% de la maxima obtenida del ensayo de proctor modificado</t>
  </si>
  <si>
    <t>Retiro de pasamanos existente Incluye, cargue, transporte, botada de escombros en botaderos oficiales y recuperación de los materiales aprovechables y su transporte hasta  el sitio que se indique.</t>
  </si>
  <si>
    <t>ACERO Y MAMPOSTERIA</t>
  </si>
  <si>
    <t xml:space="preserve">Suministro, transporte e instalación de ACERO DE REFUERZO FIGURADO FY= 420 Mpa-60000 PSI, corrugado. Incluye transporte con descarga, alambre de amarre, certificados y todos los elementos necesarios para su correcta instalación. </t>
  </si>
  <si>
    <t>kg</t>
  </si>
  <si>
    <t xml:space="preserve">Colocación de MALLA ELECTROSOLDADA TIPO D 84. Incluye el suministro y el transporte del material y todos los elementos necesarios para su correcta colocación.  </t>
  </si>
  <si>
    <t>m2</t>
  </si>
  <si>
    <t>Construcción de MAMPOSTERÍA EN BLOQUE DE CONCRETO DE 15x20x40 cm. ESPESOR DE 15 cm. resistencia 10 MPa. Incluye el suministro y transporte del bloque, mortero de pega 1:5 espesor max=0.01 m, trabas, remates de enrases, incluye lleno de dovela cada 40 cm.</t>
  </si>
  <si>
    <t>Anclaje en elementos de concreto con perforación diámetro hasta 5/8". Incluye perforación, resina epóxica y todo lo necesario para su correcta ejecución</t>
  </si>
  <si>
    <t>cm</t>
  </si>
  <si>
    <t>Suministro, transporte e instalacion pasamanos en tuberia de agua de acero galvanizada sin rosca calibre 16 en 2" esqueleto principal sera con parales verticales cada 2 m, se utilizaran dos opciones de anclaje embebidos en concreto  minimo 35 cm y/o sobre platinas de 4"x6"x1/4" de espesor y 4 pernos expansivos, se utilizaran parales intermedios de 3/4" calibre 14 espaciadas cada 25 cm distribuidas sobre el marco principal; incluye suministro, soldadura en todas las uniones mic 0.3, pintura base y pintura de acabado a dos manos(altura 1.0 m libre), el color sera definido por la supervisión.</t>
  </si>
  <si>
    <t>CONCRETOS</t>
  </si>
  <si>
    <t>Construcción de PISO O PLACA en concreto de 21 Mpa rampa y accesos, espesor de 0,1 m. sobre el terreno y/o entresuelo. Incluye Impermeabilización integral con Plastocrete DM o equivalente, suministro y transporte de los materiales, formaleta en Súper T de 19mm, Vaciado alternado (en cuadros no superiores de 1.1 x 1.1 m), nivelación del terreno y adecuación de la superficie, mano de obra y todos los demás elementos necesarios para su correcta construcción. No incluye entresuelo ni acero de refuerzo, incluye acabado con recuadro liso con llana y escobillado en el interior.</t>
  </si>
  <si>
    <t>REVOQUE LISO EN MUROS Y CIELOS, 1:3 e.&lt;=2 cm. Incluye filetes y todo lo necesario para su correcta ejecución.</t>
  </si>
  <si>
    <t>PINTURA</t>
  </si>
  <si>
    <t>Aplicación de PINTURA PARA EXTERIORES de primera calidad sobre MUROS revocados y/o estucados parcial, tres manos o las necesarias hasta obtener una superficie pareja y homogénea. Incluye suministro y transporte de los materiales, color a definir según aprobación de la supervisión. Incluye todo lo necesario para su correcta ejecución</t>
  </si>
  <si>
    <t>COSTOS DIRECTOS OBRA (A) - ANGELOPOLIS</t>
  </si>
  <si>
    <t>OBRA (B) - ADECUACIÓN Y MANTENIMIENTO DE PUNTO DE ATENCION PARA LA FISCALIA - PAF - MUNICIPIO DE HELICONIA</t>
  </si>
  <si>
    <t xml:space="preserve"> DEMOLICIONES Y LLENOS</t>
  </si>
  <si>
    <t>DEMOLICIÓN MANUAL O MECÁNICA DE PISOS O MUROS con espesor máximo de 20 cm, esta actividad incluye retiro, cargue, botada y todos lo elementos necesarios para su correcta ejecución.</t>
  </si>
  <si>
    <t>RETIRO DE VENTANAS Y MARCOS (cualquier medida y tipo de ventana), esta actividad incluye retiro, cargue, reinstalación y todos lo elementos necesarios para su correcta ejecución.</t>
  </si>
  <si>
    <t>und</t>
  </si>
  <si>
    <t xml:space="preserve">DESMONTE DE APARATOS SANITARIOS. Incluye retiro de sanitarios, lavamanos y/u orinales. Incluye acarreo interno a lugar indicado, cargue, botada y todos los demás elementos para su correcta ejecución. </t>
  </si>
  <si>
    <t>gbl</t>
  </si>
  <si>
    <t>EXCAVACIÓN MANUAL de material heterogéneo DE 0-2 m, bajo cualquier grado de humedad. Incluye: roca descompuesta, bolas de roca de volúmen inferior a 0.35 m³, incluye cargue y transporte interno y su medida será en el sitio.</t>
  </si>
  <si>
    <t xml:space="preserve">MURO EN ADOBE 15x20x40cm. Incluye Suministro y construcción muro e= 15cms. en adobe (tolete)15*20*40cms, ranurado ambas caras, incluye mortero 1:4 para pega, cortes y acarreos internos y externos del material. </t>
  </si>
  <si>
    <t xml:space="preserve">Fabricación e instalación de Concreto de 21 Mpa. Incluye suministro, transporte e instalación del concreto, mano de obra, vibrado, curado y protección, incluye acarreo interno.  No incluye refuerzo, según diseño. </t>
  </si>
  <si>
    <t>VIGA CINTA de remate/confinamiento para mampostería,  h.&gt;10,0&lt;=12,5 cm a.&gt;10,0&lt;=15 cm en concreto f'c=3000 PSI impermeabilizado integralmente en la mezcla, formaleta corriente con acabado NO visto. Incluye desmoldante, curador de concreto, impermeabilizante, No incluye acero de refuerzo.</t>
  </si>
  <si>
    <t>ESTUCO Y PINTURAS</t>
  </si>
  <si>
    <t>Aplicación de ESTUCO SOBRE MUROS INTERIORES. Incluye suministro y transporte de los materiales, ranuras, filetes, dilataciones y todos los elementos necesarios para su correcta aplicación y funcionamiento</t>
  </si>
  <si>
    <t>Aplicación de PINTURA A BASE DE AGUA EN MUROS, CON VINILO TIPO 1 de primera calidad sobre MUROS revocados y/o estucados parcial, tres manos o las necesarias hasta obtener una superficie pareja y homogénea. Incluye suministro y transporte de los materiales, color a definir según aprobación de la supervisión. Incluye todo lo necesario para su correcta ejecución (Interiores)</t>
  </si>
  <si>
    <t>Aplicación de PINTURA PARA EXTERIORES de primera calidad sobre MUROS revocados y/o estucados parcial, tres manos o las necesarias hasta obtener una superficie pareja y homogénea. Incluye suministro y transporte de los materiales, color a definir según aprobación de la supervisión. Incluye todo lo necesario para su correcta ejecución. (Se aplicará en fachada principal).</t>
  </si>
  <si>
    <t>Aplicación de PINTURA PARA rejas o puertas existentes, de primera calidad , tres manos o las necesarias hasta obtener una superficie pareja y homogénea. Incluye suministro y transporte de los materiales, color a definir según aprobación de la supervisión. Incluye todo lo necesario para su correcta ejecución.</t>
  </si>
  <si>
    <t>ACABADOS Y VARIOS</t>
  </si>
  <si>
    <t>Suministro, transporte e instalación piso en cerámica. Esta actividad  Incluye, pega, cortes a máquina y todos los elementos necesarios  para garantizar su correcta ejecución. Referencia de la cerámica a definir por la supervisión.</t>
  </si>
  <si>
    <t>GUARDA ESCOBA. Construcción de guarda escobas en altura máxima de 10 cm, baldosa cerámica. Incluye dilatación, remates, brillada y todo lo necesario para su correcta instalación. Referencia de la cerámica a definir por la supervisión.</t>
  </si>
  <si>
    <t>Sumnistro e instalación de ENCHAPE CERÁMICO PISO PARED 25* 25 cm. o su equivalente, color blanco. Incluye suministro y transporte de los materiales, mortero adhesivo para enchapes tipo pegacor o equivalente, lechada preparada (boquilla) tipo Concolor de sumicol o equivalente del mismo color del enchape, moldura PVC remates toro acolillada y todos los elementos necesarios para su correcta instalación y funcionamiento.</t>
  </si>
  <si>
    <t>SANITARIO TAZA ADRIATICA con entrada Posterior o Superior tipo institucional corona o equivalente de igual calidad o superior. Incluye suministro, perforaciones para pernos y respectivo montaje, y todo lo relacionado para su puesta en funcionamiento. Incluye grifería y  válvula  push, no incluye puntos hidrosanitarios.</t>
  </si>
  <si>
    <t>LAVAMANOS. Suministro, transporte y colocación de lavamanos color blanco línea Institucional. Incluye grifería, abasto y todos los demás elementos necesarios para su correcta instalación y funcionamiento,</t>
  </si>
  <si>
    <t xml:space="preserve">PUERTA EN LÁMINA doble hoja (1.0 a 1.1m x2.10m) . Suministro, transporte e instalación de puertas en lámina calibre 18, marco en lámina calibre 20, pintura anticorrosiva (2 manos), pintura esmalte (3 manos), agarradera, bisagras, cerradura,  y todos los elementos necesarios para un correcto funcionamiento.     </t>
  </si>
  <si>
    <t xml:space="preserve">PUERTA (0.80*2.05M) EN LÁMINA. Suministro, transporte e instalación de puertas en lámina calibre 18, marco en lámina calibre 20, incluye luceta superior,  pintura anticorrosiva (2 manos), pintura esmalte (3 manos), agarradera, bisagras, cerradura ,  y todos los elementos necesarios para un correcto funcionamiento.  </t>
  </si>
  <si>
    <t>RED ELECTRICA</t>
  </si>
  <si>
    <r>
      <t>Suministro, transporte e instalación a 2.3 m de altura de luminaria LED tipo panel de 60x60 cm y/o 120x30 cm,  45 Watt, 4000°K, 100-277 Volt, F.P&gt;0.90, CRI&gt;80%, descolgar, 50.000 horas de uso, garantía de 5 años, con driver THD &lt;</t>
    </r>
    <r>
      <rPr>
        <sz val="11"/>
        <color theme="1"/>
        <rFont val="Arial"/>
        <family val="2"/>
      </rPr>
      <t xml:space="preserve"> 10%.  </t>
    </r>
    <r>
      <rPr>
        <sz val="10"/>
        <color theme="1"/>
        <rFont val="Arial"/>
        <family val="2"/>
      </rPr>
      <t>CERTIFICADA POR EL IMPORTADOR. Incluye un (1) metro de cable encauchetado 3X16 AWG , clavija conectores de empalme, accesorios de fijación y demás elementos necesarios para su correcta instalación y funcionamiento. Tanto materiales como instalación debe cumplir norma técnicas Retilap y Retie.</t>
    </r>
  </si>
  <si>
    <r>
      <t xml:space="preserve">Suministro, transporte e instalación de tubería metálica EMT </t>
    </r>
    <r>
      <rPr>
        <sz val="10"/>
        <color theme="1"/>
        <rFont val="Calibri"/>
        <family val="2"/>
      </rPr>
      <t>Ø3/4"</t>
    </r>
    <r>
      <rPr>
        <sz val="10"/>
        <color theme="1"/>
        <rFont val="Arial"/>
        <family val="2"/>
      </rPr>
      <t>.  Incluye adaptadores, uniones, curvas, conduletas, entradas a cajas, grapas doble ala y demás accesorios necesarios para su correcta instalación.  Incluye además pintura color naranja de franja mínima 10 cm, para su marcación.</t>
    </r>
  </si>
  <si>
    <t>ml</t>
  </si>
  <si>
    <t>Suministro, transporte e instalación de Salida eléctrica para TOMACORRIENTE doble con polo a tierra color blanco, 20A, 125V en caja metálica. Incluye: caja metálica 12x12x5cm, aparato con tapa, conectores tipo resorte, marcación en fondo blanco y letra negra con el nombre del circuito, anillos de marcación y todos los accesorios para su correcta instalación, fijación y funcionamiento. Con certificación Retie.</t>
  </si>
  <si>
    <t>Suministro, transporte e instalación para salida eléctrica para INTERRUPTOR monopolar sencillo S1, 10-15 A, 120 V, color blanco en caja metálica.  Incluye Caja 12x12x5 cm, aparato con tapa, Curvas conduit EMT, adaptadores terminal conduit EMT, conectores de empalme, marcacion anillo, marcación fondo blanco y letra negra con nombre del circuito, y demás elementos necesarios para su fijación, correcta instalación y funcionamiento. Con certificación Retie.</t>
  </si>
  <si>
    <t>Suministro y montaje de circuito ramal desde tablero de distribución.  Incluye: marcación y señalización según RETIE, pruebas y chequeos, cumplirá con lo establecido en el Artículo 17, numeral 1 del RETIE.  Amarras plásticas, marcación y demás requeridos para su correcta instalación.
Alimentador en cable de cobre 3Nº12 AWG SINTOX 80°C 750 V PE HF FR LS CT. Fase:amarillo, azul, rojo, negro.  Neutro: Blanco.  Y  referencia Tierra: Verde</t>
  </si>
  <si>
    <t>Suministro, transporte e instalación de Salida eléctrica para TOMACORRIENTE doble con polo a tierra GFCI, color blanco, 20A, 125V en caja metálica. Incluye: caja metálica 12x12x5cm, aparato con tapa, conectores tipo resorte, marcación en fondo blanco y letra negra con el nombre del circuito, anillos de marcación y todos los accesorios para su correcta instalación, fijación y funcionamiento. Con certificación Retie.</t>
  </si>
  <si>
    <t>COSTOS DIRECTOS OBRA (B) -  HELICONIA</t>
  </si>
  <si>
    <t>OBRA (C) - ADECUACIÓN Y MANTENIMIENTO DE PUNTO DE ATENCION PARA LA FISCALIA - PAF - MUNICIPIO DE LIBORINA</t>
  </si>
  <si>
    <t xml:space="preserve">Demolición manual de muro en adobe, espesor de 0.15 a 0,2 m, incluye botada de material </t>
  </si>
  <si>
    <t xml:space="preserve">Demolición manual de escaleras y jardinera de espesor variable, incluye botada de material </t>
  </si>
  <si>
    <t>MURO EN ADOBE 12x20x40cm. Incluye Suministro y construcción muro e= 12cms. en adobe (tolete) 12*20*40cms, ranurado de ambas caras, incluye mortero 1:3 para pega, cortes y acarreos internos y externos del material.</t>
  </si>
  <si>
    <t>Dovela en concreto de 21 Mpa con dimensiones de 0.2 x0.2m, incluye formaleta, desmoldate y todo lo necesario para su correcta ejecucion, no incluye acero de refuerzo.</t>
  </si>
  <si>
    <t>Construcción de PISO O PLACA en concreto de 21 Mpa rampa y accesos, espesor de 0,1 m. sobre el terreno y/o entresuelo. Incluye Impermeabilización integral con Plastocrete DM o equivalente, suministro y transporte de los materiales, formaleta en Súper T de 19mm, Vaciado alternado (en cuadros no superiores de 1.0 x 1.0 m), nivelación del terreno y adecuación de la superficie, mano de obra y todos los demás elementos necesarios para su correcta construcción. No incluye entresuelo ni acero de refuerzo, incluye acabado con recuadro liso con llana y escobillado en el interior.</t>
  </si>
  <si>
    <t xml:space="preserve">PUERTA EN LÁMINA (0.9 a 1.0m x2.10m) . Suministro, transporte e instalación de puertas en lámina calibre 18, marco en lámina calibre 20, pintura anticorrosiva (2 manos), pintura esmalte (3 manos), agarradera, bisagras, cerradura,  y todos los elementos necesarios para un correcto funcionamiento.     </t>
  </si>
  <si>
    <t>Desmonte y traslado de ventana en madera, incluye retiro, pintura y reparación de ser necesaria, vidrio, color a definir por la supervision, y todo lo necesaria para su correcta ejecucion.</t>
  </si>
  <si>
    <t>5,3</t>
  </si>
  <si>
    <t>REVOQUE LISO EN MUROS Y CIELOS, 1:3 e.&lt;=2 cm. Incluye filetes y todo lo necesario para su correcta ejecución (2 caras)</t>
  </si>
  <si>
    <t>5,4</t>
  </si>
  <si>
    <t>Suministro e instalación de piso en granito pulido, incluye mortero de nivelación 1:4/pegante baldosa y demas elementos para su correcta ejecucion.</t>
  </si>
  <si>
    <t>5,5</t>
  </si>
  <si>
    <t>Suministro e instalacion de guardaescobas en granito, misma referencia de piso y/o similar, incluye pega y todo lo necesario para su correcta ejecucion</t>
  </si>
  <si>
    <t xml:space="preserve">INSTALACIONES ELECTRICAS </t>
  </si>
  <si>
    <t>6,1</t>
  </si>
  <si>
    <t>6,2</t>
  </si>
  <si>
    <t>6,3</t>
  </si>
  <si>
    <t>6,4</t>
  </si>
  <si>
    <t>6,5</t>
  </si>
  <si>
    <t>6,6</t>
  </si>
  <si>
    <t>COSTOS DIRECTOS OBRA (C) - LIBORINA</t>
  </si>
  <si>
    <t>OBRA (D) - ADECUACIÓN Y MANTENIMIENTO DE PUNTO DE ATENCION PARA LA FISCALIA - PAF - MUNICIPIO DE URAMITA</t>
  </si>
  <si>
    <t>Demolicion manual de piso y/o zocalo tipo ceramica, esta actividad incluye retiro, cargue, botada y todos lo elementos necesarios para su correcta ejecución.</t>
  </si>
  <si>
    <t>Demolicion de placa en concreto de 0.2 m de espesor, incluye cargue y botada de material sobrante</t>
  </si>
  <si>
    <t xml:space="preserve">Muro en Bloque 15x20x40cm. Incluye Suministro y construcción muro e= 15cms, incluye mortero 1:4 para pega, cortes y acarreos internos y externos del material. </t>
  </si>
  <si>
    <t>Suministro, transporte e instalación de Concreto de 21 Mpa. Incluye, mano de obra, vibrado, curado, escobillado y remarco con llana (si aplica), incluye acarreo interno. No incluye acero de refuerzo.</t>
  </si>
  <si>
    <t>ESTUCO, PINTURAS Y CIELOS.</t>
  </si>
  <si>
    <t>Aplicación de PINTURA A BASE DE AGUA SOBRE CIELOS, CON VINILO TIPO 1 de primera calidad sobre CIELOS revocados y/o estucados, tres manos o las necesarias hasta obtener una superficie pareja y homogénea. Incluye suministro y transporte de los materiales, color a definir según aprobación de la supervisión. Incluye todo lo necesario para su correcta ejecución (Interiores)</t>
  </si>
  <si>
    <t>Suministro, transporte y colocación de Cielo Falso en drywall. Incluye, placa yeso 1/2", masillado, pintura 3 manos, perfilería de aluminio para soporte, chazos, cintas, ángulos, cortes, andamios, canes y todo los demás elementos  necesario para su correcta instalación y funcionamiento. Incluye desmote de cielo existente, botada y todo lo necesa.io para su correcta ejecución.</t>
  </si>
  <si>
    <t>Suministro, transporte e instalacion de reja metalica en cuadriculas con varilla cuadrada de 1/2", separadas cada 20 cm en ambas direcciones, incluye anclaje a manposteria existente que garantice rigidez y estabilidad</t>
  </si>
  <si>
    <t xml:space="preserve">Chapa entrada pomo madera y/o de palanca en acero inoxidable (según aplique), incluye retiro de chapa existente y todo lo necesario para su correcto funcionamiento.     </t>
  </si>
  <si>
    <t>Mantenimiento de fachada y muros internos en ladrillo a la vista, lavada e hidrofugada</t>
  </si>
  <si>
    <t>Suministro y colocación de canoa en U en lamina galvanizada calibre 24 moldurada, grafada  y soldada en las uniones, desarrollo 0.70 m., inluye:embudos, boquillas, tapas, ganchos de fijación, pintura anticorrosiva verde y de acabado color a definir por interventoria ,   y todos los elementos para su correcta fijaciòn.</t>
  </si>
  <si>
    <t>Suministro y colocación de cinta asfáltica (ruana), de 30cm de desarrollo, espesor 1,5 mm. Incluye todos los elementos para su correcta fijación.</t>
  </si>
  <si>
    <t>Suministro, transporte e instalacion accesorios sanitarios, incluye tapaflux, manija, acople y todo lo necesario para su correcta ejecución.</t>
  </si>
  <si>
    <t>gl</t>
  </si>
  <si>
    <t>RED DE DATOS Y APARATOS</t>
  </si>
  <si>
    <t>Suiche 12 canales, incluye trasnporte e instalación y todo lo necesario para su correcto funcionamiento.</t>
  </si>
  <si>
    <t>Cable pass cord de de 3 pies categoria 6a, incluye trasnporte e instalación y todo lo necesario para su correcto funcionamiento.</t>
  </si>
  <si>
    <t>Cable UTP 6a incluye jack RJ 45 cat 6a, incluye trasnporte e instalación y todo lo necesario para su correcto funcionamiento.</t>
  </si>
  <si>
    <t>Canaleta plastica de 20x12x2000 mm, incluye trasnporte e instalación y todo lo necesario para su correcto funcionamiento.</t>
  </si>
  <si>
    <t>Faceplate para red de dato, incluye trasnporte e instalación y todo lo necesario para su correcto funcionamiento.</t>
  </si>
  <si>
    <t>Caja plastica faceplate, incluye trasnporte e instalación y todo lo necesario para su correcto funcionamiento.</t>
  </si>
  <si>
    <t>Certificación de puntos red de datos.</t>
  </si>
  <si>
    <t>Suministro transporte e instalación Aire acondicionado 24000 BTU,incluye trasnporte e instalación y todo lo necesario para su correcto funcionamiento.</t>
  </si>
  <si>
    <t>COSTOS DIRECTOS OBRA (D) - URAMITA</t>
  </si>
  <si>
    <t>TOTAL COSTOS DIRECTOS OBRA (A), (B), (C) &amp; (D)</t>
  </si>
  <si>
    <t>ADMINISTRACIÓN</t>
  </si>
  <si>
    <t>UTILIDAD</t>
  </si>
  <si>
    <t>TOTAL AU</t>
  </si>
  <si>
    <t xml:space="preserve"> COSTO TOTAL OBRA (A), (B), (C) &amp;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</si>
</sst>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_(&quot;$&quot;\ * #,##0_);_(&quot;$&quot;\ * \(#,##0\);_(&quot;$&quot;\ * &quot;-&quot;_);_(@_)"/>
    <numFmt numFmtId="168" formatCode="_(&quot;$&quot;\ * #,##0.0_);_(&quot;$&quot;\ * \(#,##0.0\);_(&quot;$&quot;\ * &quot;-&quot;_);_(@_)"/>
    <numFmt numFmtId="169" formatCode="_-&quot;$&quot;\ * #,##0.00_-;\-&quot;$&quot;\ * #,##0.00_-;_-&quot;$&quot;\ * &quot;-&quot;_-;_-@_-"/>
    <numFmt numFmtId="170" formatCode="_-&quot;$&quot;\ * #,##0_-;\-&quot;$&quot;\ * #,##0_-;_-&quot;$&quot;\ * &quot;-&quot;??_-;_-@_-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0"/>
      <name val="Nunito"/>
    </font>
    <font>
      <sz val="10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2" fontId="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>
      <alignment vertical="center" wrapText="1"/>
    </xf>
  </cellStyleXfs>
  <cellXfs count="223">
    <xf numFmtId="0" fontId="0" fillId="0" borderId="0" xfId="0"/>
    <xf numFmtId="0" fontId="3" fillId="0" borderId="0" xfId="2" applyFont="1" applyAlignment="1" applyProtection="1">
      <alignment horizontal="center"/>
    </xf>
    <xf numFmtId="0" fontId="3" fillId="0" borderId="0" xfId="2" applyFont="1" applyProtection="1"/>
    <xf numFmtId="0" fontId="3" fillId="0" borderId="0" xfId="2" applyFont="1" applyProtection="1">
      <protection locked="0"/>
    </xf>
    <xf numFmtId="0" fontId="4" fillId="0" borderId="0" xfId="0" applyFont="1" applyProtection="1">
      <protection locked="0"/>
    </xf>
    <xf numFmtId="0" fontId="5" fillId="3" borderId="1" xfId="3" applyFont="1" applyFill="1" applyBorder="1" applyAlignment="1" applyProtection="1">
      <alignment vertical="center"/>
    </xf>
    <xf numFmtId="0" fontId="5" fillId="3" borderId="2" xfId="3" applyFont="1" applyFill="1" applyBorder="1" applyAlignment="1" applyProtection="1">
      <alignment vertical="center" wrapText="1"/>
    </xf>
    <xf numFmtId="0" fontId="5" fillId="3" borderId="2" xfId="3" applyFont="1" applyFill="1" applyBorder="1" applyAlignment="1" applyProtection="1">
      <alignment vertical="center" wrapText="1"/>
      <protection locked="0"/>
    </xf>
    <xf numFmtId="0" fontId="5" fillId="3" borderId="3" xfId="3" applyFont="1" applyFill="1" applyBorder="1" applyAlignment="1" applyProtection="1">
      <alignment vertical="center" wrapText="1"/>
    </xf>
    <xf numFmtId="0" fontId="5" fillId="4" borderId="4" xfId="2" applyFont="1" applyFill="1" applyBorder="1" applyAlignment="1" applyProtection="1">
      <alignment horizontal="center" vertical="center" wrapText="1"/>
    </xf>
    <xf numFmtId="0" fontId="5" fillId="4" borderId="5" xfId="2" applyFont="1" applyFill="1" applyBorder="1" applyAlignment="1" applyProtection="1">
      <alignment horizontal="center" vertical="center" wrapText="1"/>
    </xf>
    <xf numFmtId="0" fontId="5" fillId="4" borderId="6" xfId="4" applyFont="1" applyFill="1" applyBorder="1" applyAlignment="1" applyProtection="1">
      <alignment horizontal="center" vertical="center"/>
    </xf>
    <xf numFmtId="0" fontId="5" fillId="4" borderId="6" xfId="4" applyFont="1" applyFill="1" applyBorder="1" applyAlignment="1" applyProtection="1">
      <alignment horizontal="center" vertical="center" wrapText="1"/>
    </xf>
    <xf numFmtId="0" fontId="5" fillId="4" borderId="5" xfId="2" applyFont="1" applyFill="1" applyBorder="1" applyAlignment="1" applyProtection="1">
      <alignment horizontal="center" vertical="center" wrapText="1"/>
      <protection locked="0"/>
    </xf>
    <xf numFmtId="0" fontId="5" fillId="4" borderId="7" xfId="2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 applyProtection="1">
      <alignment horizontal="center"/>
    </xf>
    <xf numFmtId="0" fontId="5" fillId="2" borderId="1" xfId="2" applyFont="1" applyFill="1" applyBorder="1" applyProtection="1"/>
    <xf numFmtId="0" fontId="5" fillId="2" borderId="2" xfId="2" applyFont="1" applyFill="1" applyBorder="1" applyProtection="1"/>
    <xf numFmtId="0" fontId="5" fillId="2" borderId="3" xfId="2" applyFont="1" applyFill="1" applyBorder="1" applyProtection="1">
      <protection locked="0"/>
    </xf>
    <xf numFmtId="42" fontId="5" fillId="2" borderId="3" xfId="1" applyFont="1" applyFill="1" applyBorder="1" applyAlignment="1" applyProtection="1"/>
    <xf numFmtId="0" fontId="3" fillId="0" borderId="8" xfId="2" applyFont="1" applyBorder="1" applyAlignment="1" applyProtection="1">
      <alignment horizontal="center" vertical="center"/>
    </xf>
    <xf numFmtId="0" fontId="3" fillId="0" borderId="8" xfId="2" applyFont="1" applyBorder="1" applyAlignment="1" applyProtection="1">
      <alignment horizontal="justify" vertical="center" wrapText="1"/>
    </xf>
    <xf numFmtId="165" fontId="3" fillId="5" borderId="8" xfId="5" applyNumberFormat="1" applyFont="1" applyFill="1" applyBorder="1" applyAlignment="1" applyProtection="1">
      <alignment vertical="center"/>
      <protection locked="0"/>
    </xf>
    <xf numFmtId="165" fontId="3" fillId="0" borderId="8" xfId="2" applyNumberFormat="1" applyFont="1" applyBorder="1" applyAlignment="1" applyProtection="1">
      <alignment vertical="center"/>
    </xf>
    <xf numFmtId="0" fontId="3" fillId="0" borderId="9" xfId="2" applyFont="1" applyBorder="1" applyAlignment="1" applyProtection="1">
      <alignment horizontal="center" vertical="center"/>
    </xf>
    <xf numFmtId="0" fontId="3" fillId="0" borderId="9" xfId="2" applyFont="1" applyBorder="1" applyAlignment="1" applyProtection="1">
      <alignment horizontal="justify" vertical="center" wrapText="1"/>
    </xf>
    <xf numFmtId="165" fontId="3" fillId="5" borderId="9" xfId="5" applyNumberFormat="1" applyFont="1" applyFill="1" applyBorder="1" applyAlignment="1" applyProtection="1">
      <alignment vertical="center"/>
      <protection locked="0"/>
    </xf>
    <xf numFmtId="165" fontId="3" fillId="0" borderId="9" xfId="2" applyNumberFormat="1" applyFont="1" applyBorder="1" applyAlignment="1" applyProtection="1">
      <alignment vertical="center"/>
    </xf>
    <xf numFmtId="0" fontId="3" fillId="0" borderId="10" xfId="2" applyFont="1" applyBorder="1" applyAlignment="1" applyProtection="1">
      <alignment horizontal="center" vertical="center"/>
    </xf>
    <xf numFmtId="164" fontId="3" fillId="0" borderId="8" xfId="5" applyFont="1" applyBorder="1" applyAlignment="1" applyProtection="1">
      <alignment horizontal="center" vertical="center"/>
    </xf>
    <xf numFmtId="165" fontId="3" fillId="0" borderId="11" xfId="2" applyNumberFormat="1" applyFont="1" applyBorder="1" applyAlignment="1" applyProtection="1">
      <alignment vertical="center"/>
    </xf>
    <xf numFmtId="0" fontId="3" fillId="0" borderId="0" xfId="2" applyFont="1" applyAlignment="1" applyProtection="1">
      <alignment vertical="center"/>
      <protection locked="0"/>
    </xf>
    <xf numFmtId="0" fontId="3" fillId="0" borderId="12" xfId="2" applyFont="1" applyBorder="1" applyAlignment="1" applyProtection="1">
      <alignment horizontal="center" vertical="center"/>
    </xf>
    <xf numFmtId="164" fontId="3" fillId="0" borderId="6" xfId="5" applyFont="1" applyBorder="1" applyAlignment="1" applyProtection="1">
      <alignment horizontal="center" vertical="center"/>
    </xf>
    <xf numFmtId="0" fontId="3" fillId="0" borderId="6" xfId="2" applyFont="1" applyBorder="1" applyAlignment="1" applyProtection="1">
      <alignment horizontal="center" vertical="center"/>
    </xf>
    <xf numFmtId="165" fontId="3" fillId="5" borderId="6" xfId="5" applyNumberFormat="1" applyFont="1" applyFill="1" applyBorder="1" applyAlignment="1" applyProtection="1">
      <alignment vertical="center"/>
      <protection locked="0"/>
    </xf>
    <xf numFmtId="165" fontId="3" fillId="0" borderId="6" xfId="2" applyNumberFormat="1" applyFont="1" applyBorder="1" applyAlignment="1" applyProtection="1">
      <alignment vertical="center"/>
    </xf>
    <xf numFmtId="0" fontId="3" fillId="0" borderId="6" xfId="2" applyFont="1" applyBorder="1" applyAlignment="1" applyProtection="1">
      <alignment horizontal="justify" vertical="center" wrapText="1"/>
    </xf>
    <xf numFmtId="0" fontId="3" fillId="0" borderId="13" xfId="2" applyFont="1" applyBorder="1" applyAlignment="1" applyProtection="1">
      <alignment horizontal="center" vertical="center"/>
    </xf>
    <xf numFmtId="164" fontId="3" fillId="0" borderId="9" xfId="5" applyFont="1" applyBorder="1" applyAlignment="1" applyProtection="1">
      <alignment horizontal="center" vertical="center"/>
    </xf>
    <xf numFmtId="0" fontId="5" fillId="2" borderId="14" xfId="2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vertical="center"/>
    </xf>
    <xf numFmtId="0" fontId="5" fillId="2" borderId="2" xfId="2" applyFont="1" applyFill="1" applyBorder="1" applyAlignment="1" applyProtection="1">
      <alignment vertical="center"/>
    </xf>
    <xf numFmtId="0" fontId="5" fillId="2" borderId="3" xfId="2" applyFont="1" applyFill="1" applyBorder="1" applyAlignment="1" applyProtection="1">
      <alignment vertical="center"/>
      <protection locked="0"/>
    </xf>
    <xf numFmtId="0" fontId="3" fillId="0" borderId="15" xfId="2" applyFont="1" applyBorder="1" applyAlignment="1" applyProtection="1">
      <alignment horizontal="center" vertical="center"/>
    </xf>
    <xf numFmtId="0" fontId="3" fillId="0" borderId="16" xfId="2" applyFont="1" applyBorder="1" applyAlignment="1" applyProtection="1">
      <alignment horizontal="justify" vertical="center" wrapText="1"/>
    </xf>
    <xf numFmtId="164" fontId="3" fillId="0" borderId="16" xfId="5" applyFont="1" applyBorder="1" applyAlignment="1" applyProtection="1">
      <alignment horizontal="center" vertical="center"/>
    </xf>
    <xf numFmtId="0" fontId="3" fillId="0" borderId="16" xfId="2" applyFont="1" applyBorder="1" applyAlignment="1" applyProtection="1">
      <alignment horizontal="center" vertical="center"/>
    </xf>
    <xf numFmtId="165" fontId="3" fillId="5" borderId="16" xfId="5" applyNumberFormat="1" applyFont="1" applyFill="1" applyBorder="1" applyAlignment="1" applyProtection="1">
      <alignment vertical="center"/>
      <protection locked="0"/>
    </xf>
    <xf numFmtId="0" fontId="3" fillId="0" borderId="17" xfId="2" applyFont="1" applyBorder="1" applyAlignment="1" applyProtection="1">
      <alignment horizontal="center" vertical="center"/>
    </xf>
    <xf numFmtId="0" fontId="3" fillId="0" borderId="18" xfId="2" applyFont="1" applyBorder="1" applyAlignment="1" applyProtection="1">
      <alignment horizontal="justify" vertical="center" wrapText="1"/>
    </xf>
    <xf numFmtId="164" fontId="3" fillId="0" borderId="18" xfId="5" applyFont="1" applyBorder="1" applyAlignment="1" applyProtection="1">
      <alignment horizontal="center" vertical="center"/>
    </xf>
    <xf numFmtId="0" fontId="3" fillId="0" borderId="18" xfId="2" applyFont="1" applyBorder="1" applyAlignment="1" applyProtection="1">
      <alignment horizontal="center" vertical="center"/>
    </xf>
    <xf numFmtId="165" fontId="3" fillId="5" borderId="18" xfId="5" applyNumberFormat="1" applyFont="1" applyFill="1" applyBorder="1" applyAlignment="1" applyProtection="1">
      <alignment vertical="center"/>
      <protection locked="0"/>
    </xf>
    <xf numFmtId="0" fontId="5" fillId="2" borderId="1" xfId="2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vertical="center" wrapText="1"/>
    </xf>
    <xf numFmtId="0" fontId="3" fillId="0" borderId="16" xfId="2" applyFont="1" applyBorder="1" applyAlignment="1" applyProtection="1">
      <alignment horizontal="center" vertical="center" wrapText="1"/>
    </xf>
    <xf numFmtId="166" fontId="3" fillId="0" borderId="16" xfId="2" applyNumberFormat="1" applyFont="1" applyBorder="1" applyAlignment="1" applyProtection="1">
      <alignment horizontal="center" vertical="center"/>
    </xf>
    <xf numFmtId="167" fontId="3" fillId="5" borderId="16" xfId="6" applyFont="1" applyFill="1" applyBorder="1" applyAlignment="1" applyProtection="1">
      <alignment horizontal="right" vertical="center"/>
      <protection locked="0"/>
    </xf>
    <xf numFmtId="167" fontId="3" fillId="0" borderId="9" xfId="2" applyNumberFormat="1" applyFont="1" applyBorder="1" applyAlignment="1" applyProtection="1">
      <alignment vertical="center"/>
    </xf>
    <xf numFmtId="168" fontId="3" fillId="0" borderId="0" xfId="2" applyNumberFormat="1" applyFont="1" applyAlignment="1" applyProtection="1">
      <alignment vertical="center" wrapText="1"/>
      <protection locked="0"/>
    </xf>
    <xf numFmtId="0" fontId="3" fillId="0" borderId="18" xfId="2" applyFont="1" applyBorder="1" applyAlignment="1" applyProtection="1">
      <alignment horizontal="center" vertical="center" wrapText="1"/>
    </xf>
    <xf numFmtId="166" fontId="3" fillId="0" borderId="18" xfId="2" applyNumberFormat="1" applyFont="1" applyBorder="1" applyAlignment="1" applyProtection="1">
      <alignment horizontal="center" vertical="center"/>
    </xf>
    <xf numFmtId="167" fontId="3" fillId="5" borderId="18" xfId="6" applyFont="1" applyFill="1" applyBorder="1" applyAlignment="1" applyProtection="1">
      <alignment horizontal="right" vertical="center"/>
      <protection locked="0"/>
    </xf>
    <xf numFmtId="167" fontId="3" fillId="0" borderId="0" xfId="6" applyFont="1" applyBorder="1" applyAlignment="1" applyProtection="1">
      <alignment horizontal="right" vertical="center"/>
      <protection locked="0"/>
    </xf>
    <xf numFmtId="0" fontId="3" fillId="0" borderId="19" xfId="2" applyFont="1" applyBorder="1" applyAlignment="1" applyProtection="1">
      <alignment horizontal="center" vertical="center"/>
    </xf>
    <xf numFmtId="0" fontId="3" fillId="0" borderId="20" xfId="2" applyFont="1" applyBorder="1" applyAlignment="1" applyProtection="1">
      <alignment horizontal="justify" vertical="center" wrapText="1"/>
    </xf>
    <xf numFmtId="0" fontId="3" fillId="0" borderId="20" xfId="2" applyFont="1" applyBorder="1" applyAlignment="1" applyProtection="1">
      <alignment horizontal="center" vertical="center"/>
    </xf>
    <xf numFmtId="166" fontId="3" fillId="0" borderId="20" xfId="2" applyNumberFormat="1" applyFont="1" applyBorder="1" applyAlignment="1" applyProtection="1">
      <alignment horizontal="center" vertical="center"/>
    </xf>
    <xf numFmtId="167" fontId="3" fillId="5" borderId="20" xfId="6" applyFont="1" applyFill="1" applyBorder="1" applyAlignment="1" applyProtection="1">
      <alignment horizontal="right" vertical="center"/>
      <protection locked="0"/>
    </xf>
    <xf numFmtId="0" fontId="5" fillId="6" borderId="3" xfId="2" applyFont="1" applyFill="1" applyBorder="1" applyProtection="1">
      <protection locked="0"/>
    </xf>
    <xf numFmtId="164" fontId="5" fillId="6" borderId="21" xfId="5" applyFont="1" applyFill="1" applyBorder="1" applyProtection="1"/>
    <xf numFmtId="0" fontId="5" fillId="3" borderId="2" xfId="3" applyFont="1" applyFill="1" applyBorder="1" applyAlignment="1" applyProtection="1">
      <alignment vertical="center"/>
    </xf>
    <xf numFmtId="0" fontId="5" fillId="3" borderId="2" xfId="3" applyFont="1" applyFill="1" applyBorder="1" applyAlignment="1" applyProtection="1">
      <alignment vertical="center"/>
      <protection locked="0"/>
    </xf>
    <xf numFmtId="0" fontId="5" fillId="3" borderId="3" xfId="3" applyFont="1" applyFill="1" applyBorder="1" applyAlignment="1" applyProtection="1">
      <alignment vertical="center"/>
    </xf>
    <xf numFmtId="0" fontId="5" fillId="2" borderId="1" xfId="3" applyFont="1" applyFill="1" applyBorder="1" applyAlignment="1" applyProtection="1">
      <alignment horizontal="center" vertical="center"/>
    </xf>
    <xf numFmtId="0" fontId="5" fillId="2" borderId="1" xfId="3" applyFont="1" applyFill="1" applyBorder="1" applyAlignment="1" applyProtection="1">
      <alignment vertical="center"/>
    </xf>
    <xf numFmtId="0" fontId="5" fillId="2" borderId="2" xfId="3" applyFont="1" applyFill="1" applyBorder="1" applyAlignment="1" applyProtection="1">
      <alignment vertical="center"/>
    </xf>
    <xf numFmtId="0" fontId="5" fillId="2" borderId="3" xfId="3" applyFont="1" applyFill="1" applyBorder="1" applyAlignment="1" applyProtection="1">
      <alignment vertical="center"/>
      <protection locked="0"/>
    </xf>
    <xf numFmtId="42" fontId="5" fillId="2" borderId="3" xfId="7" applyFont="1" applyFill="1" applyBorder="1" applyAlignment="1" applyProtection="1">
      <alignment vertical="center"/>
    </xf>
    <xf numFmtId="0" fontId="3" fillId="0" borderId="6" xfId="4" applyFont="1" applyBorder="1" applyAlignment="1" applyProtection="1">
      <alignment horizontal="center" vertical="center"/>
    </xf>
    <xf numFmtId="0" fontId="3" fillId="0" borderId="6" xfId="4" applyFont="1" applyBorder="1" applyAlignment="1" applyProtection="1">
      <alignment vertical="center" wrapText="1"/>
    </xf>
    <xf numFmtId="2" fontId="3" fillId="0" borderId="6" xfId="4" applyNumberFormat="1" applyFont="1" applyBorder="1" applyAlignment="1" applyProtection="1">
      <alignment horizontal="center" vertical="center"/>
    </xf>
    <xf numFmtId="42" fontId="4" fillId="5" borderId="6" xfId="7" applyFont="1" applyFill="1" applyBorder="1" applyAlignment="1" applyProtection="1">
      <alignment horizontal="center" vertical="center"/>
      <protection locked="0"/>
    </xf>
    <xf numFmtId="42" fontId="3" fillId="0" borderId="6" xfId="7" applyFont="1" applyBorder="1" applyAlignment="1" applyProtection="1">
      <alignment vertical="center"/>
    </xf>
    <xf numFmtId="42" fontId="3" fillId="5" borderId="6" xfId="7" applyFont="1" applyFill="1" applyBorder="1" applyAlignment="1" applyProtection="1">
      <alignment vertical="center"/>
      <protection locked="0"/>
    </xf>
    <xf numFmtId="0" fontId="3" fillId="0" borderId="8" xfId="4" applyFont="1" applyBorder="1" applyAlignment="1" applyProtection="1">
      <alignment horizontal="center" vertical="center"/>
    </xf>
    <xf numFmtId="2" fontId="3" fillId="0" borderId="0" xfId="4" applyNumberFormat="1" applyFont="1" applyAlignment="1" applyProtection="1">
      <alignment horizontal="center" vertical="center"/>
    </xf>
    <xf numFmtId="41" fontId="3" fillId="5" borderId="8" xfId="4" applyNumberFormat="1" applyFont="1" applyFill="1" applyBorder="1" applyAlignment="1" applyProtection="1">
      <alignment vertical="center"/>
      <protection locked="0"/>
    </xf>
    <xf numFmtId="0" fontId="3" fillId="0" borderId="6" xfId="4" applyFont="1" applyBorder="1" applyAlignment="1" applyProtection="1">
      <alignment horizontal="center" vertical="center" wrapText="1"/>
    </xf>
    <xf numFmtId="2" fontId="3" fillId="0" borderId="6" xfId="4" applyNumberFormat="1" applyFont="1" applyBorder="1" applyAlignment="1" applyProtection="1">
      <alignment horizontal="center" vertical="center" wrapText="1"/>
    </xf>
    <xf numFmtId="42" fontId="3" fillId="5" borderId="6" xfId="7" applyFont="1" applyFill="1" applyBorder="1" applyAlignment="1" applyProtection="1">
      <alignment vertical="center" wrapText="1"/>
      <protection locked="0"/>
    </xf>
    <xf numFmtId="0" fontId="5" fillId="2" borderId="2" xfId="3" applyFont="1" applyFill="1" applyBorder="1" applyAlignment="1" applyProtection="1">
      <alignment horizontal="center" vertical="center"/>
    </xf>
    <xf numFmtId="0" fontId="5" fillId="2" borderId="2" xfId="3" applyFont="1" applyFill="1" applyBorder="1" applyAlignment="1" applyProtection="1">
      <alignment vertical="center"/>
      <protection locked="0"/>
    </xf>
    <xf numFmtId="42" fontId="5" fillId="2" borderId="14" xfId="7" applyFont="1" applyFill="1" applyBorder="1" applyAlignment="1" applyProtection="1">
      <alignment vertical="center"/>
    </xf>
    <xf numFmtId="0" fontId="3" fillId="0" borderId="6" xfId="4" applyFont="1" applyBorder="1" applyAlignment="1" applyProtection="1">
      <alignment horizontal="justify" vertical="justify" wrapText="1"/>
    </xf>
    <xf numFmtId="42" fontId="3" fillId="0" borderId="8" xfId="7" applyFont="1" applyBorder="1" applyAlignment="1" applyProtection="1">
      <alignment vertical="center"/>
    </xf>
    <xf numFmtId="0" fontId="3" fillId="0" borderId="9" xfId="4" applyFont="1" applyBorder="1" applyAlignment="1" applyProtection="1">
      <alignment horizontal="center" vertical="center"/>
    </xf>
    <xf numFmtId="0" fontId="3" fillId="0" borderId="9" xfId="4" applyFont="1" applyBorder="1" applyAlignment="1" applyProtection="1">
      <alignment horizontal="justify" vertical="justify" wrapText="1"/>
    </xf>
    <xf numFmtId="2" fontId="3" fillId="0" borderId="9" xfId="4" applyNumberFormat="1" applyFont="1" applyBorder="1" applyAlignment="1" applyProtection="1">
      <alignment horizontal="center" vertical="center"/>
    </xf>
    <xf numFmtId="42" fontId="3" fillId="5" borderId="9" xfId="7" applyFont="1" applyFill="1" applyBorder="1" applyAlignment="1" applyProtection="1">
      <alignment vertical="center"/>
      <protection locked="0"/>
    </xf>
    <xf numFmtId="42" fontId="3" fillId="0" borderId="9" xfId="7" applyFont="1" applyBorder="1" applyAlignment="1" applyProtection="1">
      <alignment vertical="center"/>
    </xf>
    <xf numFmtId="0" fontId="9" fillId="6" borderId="3" xfId="4" applyFont="1" applyFill="1" applyBorder="1" applyAlignment="1" applyProtection="1">
      <alignment vertical="center"/>
      <protection locked="0"/>
    </xf>
    <xf numFmtId="169" fontId="5" fillId="6" borderId="3" xfId="7" applyNumberFormat="1" applyFont="1" applyFill="1" applyBorder="1" applyAlignment="1" applyProtection="1">
      <alignment vertical="center"/>
    </xf>
    <xf numFmtId="0" fontId="5" fillId="3" borderId="22" xfId="3" applyFont="1" applyFill="1" applyBorder="1" applyAlignment="1" applyProtection="1">
      <alignment vertical="center"/>
    </xf>
    <xf numFmtId="0" fontId="5" fillId="3" borderId="23" xfId="3" applyFont="1" applyFill="1" applyBorder="1" applyAlignment="1" applyProtection="1">
      <alignment vertical="center"/>
    </xf>
    <xf numFmtId="0" fontId="5" fillId="3" borderId="23" xfId="3" applyFont="1" applyFill="1" applyBorder="1" applyAlignment="1" applyProtection="1">
      <alignment vertical="center"/>
      <protection locked="0"/>
    </xf>
    <xf numFmtId="0" fontId="5" fillId="2" borderId="4" xfId="3" applyFont="1" applyFill="1" applyBorder="1" applyAlignment="1" applyProtection="1">
      <alignment horizontal="center" vertical="center"/>
    </xf>
    <xf numFmtId="0" fontId="5" fillId="2" borderId="24" xfId="3" applyFont="1" applyFill="1" applyBorder="1" applyAlignment="1" applyProtection="1">
      <alignment vertical="center"/>
    </xf>
    <xf numFmtId="170" fontId="5" fillId="2" borderId="14" xfId="1" applyNumberFormat="1" applyFont="1" applyFill="1" applyBorder="1" applyAlignment="1" applyProtection="1">
      <alignment vertical="center"/>
    </xf>
    <xf numFmtId="0" fontId="3" fillId="0" borderId="10" xfId="3" applyFont="1" applyBorder="1" applyAlignment="1" applyProtection="1">
      <alignment horizontal="center" vertical="center"/>
    </xf>
    <xf numFmtId="0" fontId="3" fillId="0" borderId="8" xfId="3" applyFont="1" applyBorder="1" applyAlignment="1" applyProtection="1">
      <alignment horizontal="justify" vertical="center" wrapText="1"/>
    </xf>
    <xf numFmtId="164" fontId="3" fillId="0" borderId="8" xfId="8" applyFont="1" applyBorder="1" applyAlignment="1" applyProtection="1">
      <alignment horizontal="center" vertical="center"/>
    </xf>
    <xf numFmtId="0" fontId="3" fillId="0" borderId="8" xfId="3" applyFont="1" applyBorder="1" applyAlignment="1" applyProtection="1">
      <alignment horizontal="center" vertical="center"/>
    </xf>
    <xf numFmtId="164" fontId="3" fillId="5" borderId="8" xfId="8" applyFont="1" applyFill="1" applyBorder="1" applyAlignment="1" applyProtection="1">
      <alignment vertical="center"/>
      <protection locked="0"/>
    </xf>
    <xf numFmtId="170" fontId="3" fillId="0" borderId="25" xfId="3" applyNumberFormat="1" applyFont="1" applyBorder="1" applyAlignment="1" applyProtection="1">
      <alignment vertical="center"/>
    </xf>
    <xf numFmtId="0" fontId="3" fillId="0" borderId="13" xfId="3" applyFont="1" applyBorder="1" applyAlignment="1" applyProtection="1">
      <alignment horizontal="center" vertical="center"/>
    </xf>
    <xf numFmtId="0" fontId="3" fillId="0" borderId="9" xfId="3" applyFont="1" applyBorder="1" applyAlignment="1" applyProtection="1">
      <alignment horizontal="justify" vertical="center" wrapText="1"/>
    </xf>
    <xf numFmtId="164" fontId="3" fillId="0" borderId="9" xfId="8" applyFont="1" applyBorder="1" applyAlignment="1" applyProtection="1">
      <alignment horizontal="center" vertical="center"/>
    </xf>
    <xf numFmtId="0" fontId="3" fillId="0" borderId="9" xfId="3" applyFont="1" applyBorder="1" applyAlignment="1" applyProtection="1">
      <alignment horizontal="center" vertical="center"/>
    </xf>
    <xf numFmtId="164" fontId="3" fillId="5" borderId="9" xfId="8" applyFont="1" applyFill="1" applyBorder="1" applyAlignment="1" applyProtection="1">
      <alignment vertical="center"/>
      <protection locked="0"/>
    </xf>
    <xf numFmtId="170" fontId="3" fillId="0" borderId="26" xfId="3" applyNumberFormat="1" applyFont="1" applyBorder="1" applyAlignment="1" applyProtection="1">
      <alignment vertical="center"/>
    </xf>
    <xf numFmtId="0" fontId="5" fillId="2" borderId="14" xfId="3" applyFont="1" applyFill="1" applyBorder="1" applyAlignment="1" applyProtection="1">
      <alignment horizontal="center" vertical="center"/>
    </xf>
    <xf numFmtId="0" fontId="3" fillId="0" borderId="12" xfId="3" applyFont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justify" vertical="center" wrapText="1"/>
    </xf>
    <xf numFmtId="164" fontId="3" fillId="0" borderId="6" xfId="8" applyFont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center" vertical="center"/>
    </xf>
    <xf numFmtId="164" fontId="3" fillId="5" borderId="6" xfId="8" applyFont="1" applyFill="1" applyBorder="1" applyAlignment="1" applyProtection="1">
      <alignment vertical="center"/>
      <protection locked="0"/>
    </xf>
    <xf numFmtId="0" fontId="3" fillId="0" borderId="27" xfId="3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vertical="center" wrapText="1"/>
    </xf>
    <xf numFmtId="0" fontId="3" fillId="0" borderId="28" xfId="3" applyFont="1" applyBorder="1" applyAlignment="1" applyProtection="1">
      <alignment horizontal="center" vertical="center" wrapText="1"/>
    </xf>
    <xf numFmtId="166" fontId="3" fillId="0" borderId="28" xfId="3" applyNumberFormat="1" applyFont="1" applyBorder="1" applyAlignment="1" applyProtection="1">
      <alignment horizontal="center" vertical="center"/>
    </xf>
    <xf numFmtId="167" fontId="3" fillId="5" borderId="28" xfId="9" applyFont="1" applyFill="1" applyBorder="1" applyAlignment="1" applyProtection="1">
      <alignment horizontal="right" vertical="center"/>
      <protection locked="0"/>
    </xf>
    <xf numFmtId="166" fontId="3" fillId="0" borderId="8" xfId="3" applyNumberFormat="1" applyFont="1" applyBorder="1" applyAlignment="1" applyProtection="1">
      <alignment horizontal="center" vertical="center"/>
    </xf>
    <xf numFmtId="167" fontId="3" fillId="5" borderId="8" xfId="9" applyFont="1" applyFill="1" applyBorder="1" applyAlignment="1" applyProtection="1">
      <alignment horizontal="right" vertical="center"/>
      <protection locked="0"/>
    </xf>
    <xf numFmtId="166" fontId="3" fillId="0" borderId="9" xfId="3" applyNumberFormat="1" applyFont="1" applyBorder="1" applyAlignment="1" applyProtection="1">
      <alignment horizontal="center" vertical="center"/>
    </xf>
    <xf numFmtId="167" fontId="3" fillId="5" borderId="9" xfId="9" applyFont="1" applyFill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vertical="center" wrapText="1"/>
    </xf>
    <xf numFmtId="0" fontId="3" fillId="0" borderId="8" xfId="3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vertical="center" wrapText="1"/>
    </xf>
    <xf numFmtId="0" fontId="3" fillId="0" borderId="6" xfId="3" applyFont="1" applyBorder="1" applyAlignment="1" applyProtection="1">
      <alignment horizontal="center" vertical="center" wrapText="1"/>
    </xf>
    <xf numFmtId="166" fontId="3" fillId="0" borderId="6" xfId="3" applyNumberFormat="1" applyFont="1" applyBorder="1" applyAlignment="1" applyProtection="1">
      <alignment horizontal="center" vertical="center"/>
    </xf>
    <xf numFmtId="167" fontId="3" fillId="5" borderId="6" xfId="9" applyFont="1" applyFill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vertical="center" wrapText="1"/>
    </xf>
    <xf numFmtId="0" fontId="3" fillId="0" borderId="9" xfId="3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justify" vertical="justify" wrapText="1"/>
    </xf>
    <xf numFmtId="0" fontId="3" fillId="0" borderId="8" xfId="0" applyFont="1" applyBorder="1" applyAlignment="1" applyProtection="1">
      <alignment horizontal="center" vertical="center"/>
    </xf>
    <xf numFmtId="2" fontId="3" fillId="0" borderId="8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justify" vertical="justify" wrapText="1"/>
    </xf>
    <xf numFmtId="0" fontId="3" fillId="0" borderId="6" xfId="0" applyFont="1" applyBorder="1" applyAlignment="1" applyProtection="1">
      <alignment horizontal="center" vertical="center"/>
    </xf>
    <xf numFmtId="2" fontId="3" fillId="0" borderId="6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justify" vertical="justify" wrapText="1"/>
    </xf>
    <xf numFmtId="0" fontId="3" fillId="0" borderId="9" xfId="0" applyFont="1" applyBorder="1" applyAlignment="1" applyProtection="1">
      <alignment horizontal="center" vertical="center"/>
    </xf>
    <xf numFmtId="2" fontId="3" fillId="0" borderId="9" xfId="0" applyNumberFormat="1" applyFont="1" applyBorder="1" applyAlignment="1" applyProtection="1">
      <alignment horizontal="center" vertical="center"/>
    </xf>
    <xf numFmtId="170" fontId="3" fillId="0" borderId="29" xfId="3" applyNumberFormat="1" applyFont="1" applyBorder="1" applyAlignment="1" applyProtection="1">
      <alignment vertical="center"/>
    </xf>
    <xf numFmtId="0" fontId="5" fillId="6" borderId="3" xfId="3" applyFont="1" applyFill="1" applyBorder="1" applyProtection="1">
      <protection locked="0"/>
    </xf>
    <xf numFmtId="44" fontId="5" fillId="6" borderId="21" xfId="8" applyNumberFormat="1" applyFont="1" applyFill="1" applyBorder="1" applyProtection="1"/>
    <xf numFmtId="0" fontId="5" fillId="2" borderId="1" xfId="3" applyFont="1" applyFill="1" applyBorder="1" applyAlignment="1" applyProtection="1">
      <alignment horizontal="center" vertical="center" wrapText="1"/>
    </xf>
    <xf numFmtId="0" fontId="5" fillId="2" borderId="1" xfId="3" applyFont="1" applyFill="1" applyBorder="1" applyAlignment="1" applyProtection="1">
      <alignment vertical="center" wrapText="1"/>
    </xf>
    <xf numFmtId="0" fontId="5" fillId="2" borderId="2" xfId="3" applyFont="1" applyFill="1" applyBorder="1" applyAlignment="1" applyProtection="1">
      <alignment vertical="center" wrapText="1"/>
    </xf>
    <xf numFmtId="0" fontId="5" fillId="2" borderId="3" xfId="3" applyFont="1" applyFill="1" applyBorder="1" applyAlignment="1" applyProtection="1">
      <alignment vertical="center" wrapText="1"/>
      <protection locked="0"/>
    </xf>
    <xf numFmtId="0" fontId="3" fillId="7" borderId="6" xfId="3" applyFont="1" applyFill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vertical="center" wrapText="1"/>
    </xf>
    <xf numFmtId="2" fontId="3" fillId="0" borderId="6" xfId="3" applyNumberFormat="1" applyFont="1" applyBorder="1" applyAlignment="1" applyProtection="1">
      <alignment horizontal="center" vertical="center"/>
    </xf>
    <xf numFmtId="0" fontId="3" fillId="7" borderId="0" xfId="3" applyFont="1" applyFill="1" applyAlignment="1" applyProtection="1">
      <alignment horizontal="center" vertical="center"/>
    </xf>
    <xf numFmtId="0" fontId="5" fillId="2" borderId="2" xfId="3" applyFont="1" applyFill="1" applyBorder="1" applyAlignment="1" applyProtection="1">
      <alignment horizontal="center" vertical="center" wrapText="1"/>
    </xf>
    <xf numFmtId="0" fontId="3" fillId="0" borderId="9" xfId="3" applyFont="1" applyBorder="1" applyAlignment="1" applyProtection="1">
      <alignment vertical="center" wrapText="1"/>
    </xf>
    <xf numFmtId="0" fontId="3" fillId="0" borderId="28" xfId="3" applyFont="1" applyBorder="1" applyAlignment="1" applyProtection="1">
      <alignment horizontal="center" vertical="center"/>
    </xf>
    <xf numFmtId="2" fontId="3" fillId="0" borderId="0" xfId="3" applyNumberFormat="1" applyFont="1" applyAlignment="1" applyProtection="1">
      <alignment horizontal="center" vertical="center"/>
    </xf>
    <xf numFmtId="41" fontId="3" fillId="5" borderId="28" xfId="3" applyNumberFormat="1" applyFont="1" applyFill="1" applyBorder="1" applyAlignment="1" applyProtection="1">
      <alignment vertical="center"/>
      <protection locked="0"/>
    </xf>
    <xf numFmtId="0" fontId="3" fillId="7" borderId="9" xfId="3" applyFont="1" applyFill="1" applyBorder="1" applyAlignment="1" applyProtection="1">
      <alignment vertical="center" wrapText="1"/>
    </xf>
    <xf numFmtId="2" fontId="3" fillId="0" borderId="9" xfId="3" applyNumberFormat="1" applyFont="1" applyBorder="1" applyAlignment="1" applyProtection="1">
      <alignment horizontal="center" vertical="center"/>
    </xf>
    <xf numFmtId="41" fontId="3" fillId="5" borderId="9" xfId="3" applyNumberFormat="1" applyFont="1" applyFill="1" applyBorder="1" applyAlignment="1" applyProtection="1">
      <alignment vertical="center"/>
      <protection locked="0"/>
    </xf>
    <xf numFmtId="0" fontId="3" fillId="7" borderId="8" xfId="3" applyFont="1" applyFill="1" applyBorder="1" applyAlignment="1" applyProtection="1">
      <alignment horizontal="center" vertical="center"/>
    </xf>
    <xf numFmtId="0" fontId="3" fillId="0" borderId="8" xfId="3" applyFont="1" applyBorder="1" applyAlignment="1" applyProtection="1">
      <alignment vertical="center" wrapText="1"/>
    </xf>
    <xf numFmtId="42" fontId="3" fillId="5" borderId="8" xfId="7" applyFont="1" applyFill="1" applyBorder="1" applyAlignment="1" applyProtection="1">
      <alignment vertical="center" wrapText="1"/>
      <protection locked="0"/>
    </xf>
    <xf numFmtId="0" fontId="11" fillId="0" borderId="9" xfId="10" applyFont="1" applyBorder="1" applyAlignment="1" applyProtection="1">
      <alignment horizontal="center" vertical="center" wrapText="1"/>
    </xf>
    <xf numFmtId="0" fontId="11" fillId="0" borderId="6" xfId="10" applyFont="1" applyBorder="1" applyAlignment="1" applyProtection="1">
      <alignment horizontal="center" vertical="center" wrapText="1"/>
    </xf>
    <xf numFmtId="0" fontId="3" fillId="7" borderId="9" xfId="3" applyFont="1" applyFill="1" applyBorder="1" applyAlignment="1" applyProtection="1">
      <alignment horizontal="center" vertical="center"/>
    </xf>
    <xf numFmtId="0" fontId="3" fillId="0" borderId="18" xfId="3" applyFont="1" applyBorder="1" applyAlignment="1" applyProtection="1">
      <alignment horizontal="justify" vertical="center" wrapText="1"/>
    </xf>
    <xf numFmtId="0" fontId="3" fillId="0" borderId="6" xfId="3" applyFont="1" applyBorder="1" applyAlignment="1" applyProtection="1">
      <alignment horizontal="justify" vertical="justify" wrapText="1"/>
    </xf>
    <xf numFmtId="0" fontId="3" fillId="0" borderId="9" xfId="3" applyFont="1" applyBorder="1" applyAlignment="1" applyProtection="1">
      <alignment horizontal="justify" vertical="justify" wrapText="1"/>
    </xf>
    <xf numFmtId="42" fontId="3" fillId="5" borderId="9" xfId="7" applyFont="1" applyFill="1" applyBorder="1" applyAlignment="1" applyProtection="1">
      <alignment vertical="center" wrapText="1"/>
      <protection locked="0"/>
    </xf>
    <xf numFmtId="0" fontId="5" fillId="6" borderId="1" xfId="3" applyFont="1" applyFill="1" applyBorder="1" applyAlignment="1" applyProtection="1">
      <alignment vertical="center"/>
    </xf>
    <xf numFmtId="0" fontId="5" fillId="6" borderId="2" xfId="3" applyFont="1" applyFill="1" applyBorder="1" applyAlignment="1" applyProtection="1">
      <alignment vertical="center"/>
    </xf>
    <xf numFmtId="0" fontId="5" fillId="6" borderId="2" xfId="3" applyFont="1" applyFill="1" applyBorder="1" applyAlignment="1" applyProtection="1">
      <alignment horizontal="right" vertical="center"/>
    </xf>
    <xf numFmtId="0" fontId="5" fillId="6" borderId="3" xfId="3" applyFont="1" applyFill="1" applyBorder="1" applyAlignment="1" applyProtection="1">
      <alignment vertical="center"/>
      <protection locked="0"/>
    </xf>
    <xf numFmtId="44" fontId="5" fillId="6" borderId="30" xfId="8" applyNumberFormat="1" applyFont="1" applyFill="1" applyBorder="1" applyProtection="1"/>
    <xf numFmtId="0" fontId="5" fillId="3" borderId="2" xfId="3" applyFont="1" applyFill="1" applyBorder="1" applyAlignment="1" applyProtection="1">
      <alignment horizontal="right" vertical="center"/>
    </xf>
    <xf numFmtId="0" fontId="5" fillId="3" borderId="3" xfId="3" applyFont="1" applyFill="1" applyBorder="1" applyAlignment="1" applyProtection="1">
      <alignment vertical="center"/>
      <protection locked="0"/>
    </xf>
    <xf numFmtId="169" fontId="5" fillId="3" borderId="14" xfId="1" applyNumberFormat="1" applyFont="1" applyFill="1" applyBorder="1" applyAlignment="1" applyProtection="1">
      <alignment vertical="center"/>
    </xf>
    <xf numFmtId="0" fontId="5" fillId="8" borderId="31" xfId="3" applyFont="1" applyFill="1" applyBorder="1" applyAlignment="1" applyProtection="1">
      <alignment vertical="center"/>
    </xf>
    <xf numFmtId="0" fontId="5" fillId="8" borderId="32" xfId="3" applyFont="1" applyFill="1" applyBorder="1" applyAlignment="1" applyProtection="1">
      <alignment vertical="center"/>
    </xf>
    <xf numFmtId="0" fontId="5" fillId="8" borderId="33" xfId="3" applyFont="1" applyFill="1" applyBorder="1" applyAlignment="1" applyProtection="1">
      <alignment horizontal="right" vertical="center"/>
    </xf>
    <xf numFmtId="9" fontId="5" fillId="8" borderId="16" xfId="3" applyNumberFormat="1" applyFont="1" applyFill="1" applyBorder="1" applyAlignment="1" applyProtection="1">
      <alignment horizontal="center" vertical="center"/>
      <protection locked="0"/>
    </xf>
    <xf numFmtId="169" fontId="3" fillId="8" borderId="30" xfId="1" applyNumberFormat="1" applyFont="1" applyFill="1" applyBorder="1" applyProtection="1"/>
    <xf numFmtId="0" fontId="5" fillId="8" borderId="34" xfId="3" applyFont="1" applyFill="1" applyBorder="1" applyAlignment="1" applyProtection="1">
      <alignment vertical="center"/>
    </xf>
    <xf numFmtId="0" fontId="5" fillId="8" borderId="35" xfId="3" applyFont="1" applyFill="1" applyBorder="1" applyAlignment="1" applyProtection="1">
      <alignment vertical="center"/>
    </xf>
    <xf numFmtId="0" fontId="5" fillId="8" borderId="36" xfId="3" applyFont="1" applyFill="1" applyBorder="1" applyAlignment="1" applyProtection="1">
      <alignment horizontal="right" vertical="center"/>
    </xf>
    <xf numFmtId="9" fontId="5" fillId="8" borderId="6" xfId="3" applyNumberFormat="1" applyFont="1" applyFill="1" applyBorder="1" applyAlignment="1" applyProtection="1">
      <alignment horizontal="center" vertical="center"/>
      <protection locked="0"/>
    </xf>
    <xf numFmtId="169" fontId="3" fillId="8" borderId="29" xfId="1" applyNumberFormat="1" applyFont="1" applyFill="1" applyBorder="1" applyAlignment="1" applyProtection="1">
      <alignment vertical="center"/>
    </xf>
    <xf numFmtId="0" fontId="5" fillId="8" borderId="37" xfId="3" applyFont="1" applyFill="1" applyBorder="1" applyAlignment="1" applyProtection="1">
      <alignment vertical="center"/>
    </xf>
    <xf numFmtId="0" fontId="5" fillId="8" borderId="38" xfId="3" applyFont="1" applyFill="1" applyBorder="1" applyAlignment="1" applyProtection="1">
      <alignment vertical="center"/>
    </xf>
    <xf numFmtId="0" fontId="5" fillId="8" borderId="39" xfId="3" applyFont="1" applyFill="1" applyBorder="1" applyAlignment="1" applyProtection="1">
      <alignment horizontal="right" vertical="center"/>
    </xf>
    <xf numFmtId="9" fontId="5" fillId="8" borderId="38" xfId="3" applyNumberFormat="1" applyFont="1" applyFill="1" applyBorder="1" applyAlignment="1" applyProtection="1">
      <alignment horizontal="center" vertical="center"/>
      <protection locked="0"/>
    </xf>
    <xf numFmtId="44" fontId="5" fillId="8" borderId="29" xfId="8" applyNumberFormat="1" applyFont="1" applyFill="1" applyBorder="1" applyProtection="1"/>
    <xf numFmtId="0" fontId="5" fillId="3" borderId="40" xfId="3" applyFont="1" applyFill="1" applyBorder="1" applyAlignment="1" applyProtection="1">
      <alignment horizontal="right" vertical="center"/>
    </xf>
    <xf numFmtId="0" fontId="3" fillId="3" borderId="7" xfId="3" applyFont="1" applyFill="1" applyBorder="1" applyAlignment="1" applyProtection="1">
      <alignment horizontal="right" vertical="center"/>
      <protection locked="0"/>
    </xf>
    <xf numFmtId="44" fontId="9" fillId="3" borderId="3" xfId="8" applyNumberFormat="1" applyFont="1" applyFill="1" applyBorder="1" applyAlignment="1" applyProtection="1">
      <alignment horizontal="right" vertical="center"/>
    </xf>
    <xf numFmtId="43" fontId="3" fillId="0" borderId="0" xfId="2" applyNumberFormat="1" applyFont="1" applyProtection="1">
      <protection locked="0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5" fillId="2" borderId="1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6" borderId="1" xfId="2" applyFont="1" applyFill="1" applyBorder="1" applyAlignment="1" applyProtection="1">
      <alignment horizontal="right"/>
    </xf>
    <xf numFmtId="0" fontId="5" fillId="6" borderId="2" xfId="2" applyFont="1" applyFill="1" applyBorder="1" applyAlignment="1" applyProtection="1">
      <alignment horizontal="right"/>
    </xf>
    <xf numFmtId="0" fontId="5" fillId="6" borderId="1" xfId="4" applyFont="1" applyFill="1" applyBorder="1" applyAlignment="1" applyProtection="1">
      <alignment horizontal="right" vertical="center"/>
    </xf>
    <xf numFmtId="0" fontId="5" fillId="6" borderId="2" xfId="4" applyFont="1" applyFill="1" applyBorder="1" applyAlignment="1" applyProtection="1">
      <alignment horizontal="right" vertical="center"/>
    </xf>
    <xf numFmtId="0" fontId="5" fillId="6" borderId="4" xfId="3" applyFont="1" applyFill="1" applyBorder="1" applyAlignment="1" applyProtection="1">
      <alignment horizontal="right"/>
    </xf>
    <xf numFmtId="0" fontId="5" fillId="6" borderId="5" xfId="3" applyFont="1" applyFill="1" applyBorder="1" applyAlignment="1" applyProtection="1">
      <alignment horizontal="right"/>
    </xf>
    <xf numFmtId="0" fontId="5" fillId="6" borderId="24" xfId="3" applyFont="1" applyFill="1" applyBorder="1" applyAlignment="1" applyProtection="1">
      <alignment horizontal="right"/>
    </xf>
  </cellXfs>
  <cellStyles count="11">
    <cellStyle name="Moneda [0]" xfId="1" builtinId="7"/>
    <cellStyle name="Moneda [0] 4" xfId="6"/>
    <cellStyle name="Moneda [0] 4 2" xfId="9"/>
    <cellStyle name="Moneda [0] 6" xfId="7"/>
    <cellStyle name="Moneda 4" xfId="5"/>
    <cellStyle name="Moneda 4 3" xfId="8"/>
    <cellStyle name="Normal" xfId="0" builtinId="0"/>
    <cellStyle name="Normal 4" xfId="10"/>
    <cellStyle name="Normal 5" xfId="2"/>
    <cellStyle name="Normal 5 2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1</xdr:row>
      <xdr:rowOff>104775</xdr:rowOff>
    </xdr:from>
    <xdr:to>
      <xdr:col>5</xdr:col>
      <xdr:colOff>276025</xdr:colOff>
      <xdr:row>1</xdr:row>
      <xdr:rowOff>1123951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6" y="276225"/>
          <a:ext cx="6591099" cy="10191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sly\buzon\Users\Usuario\Desktop\Documents%20and%20Settings\Juan%20Arrubla\APU%20Secundaria%20Corvid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ivagov-my.sharepoint.com/Users/LuisIgnacioPC/Desktop/presupuesto%20Isvim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C3I4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 JORNAL REAL"/>
      <sheetName val="PPTO DIAGNOSTICO"/>
      <sheetName val="FORMATO PPTO DE CIERRE"/>
      <sheetName val="MATRIZ"/>
      <sheetName val="APU"/>
      <sheetName val="LISTADO DE MATERIAL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CODIGO</v>
          </cell>
          <cell r="B5" t="str">
            <v>DESCRIPCIÓN DE MATERIALES</v>
          </cell>
          <cell r="C5" t="str">
            <v>UNIDAD</v>
          </cell>
          <cell r="D5" t="str">
            <v>VALOR ABRIL 2014</v>
          </cell>
          <cell r="F5">
            <v>0</v>
          </cell>
        </row>
        <row r="6">
          <cell r="A6" t="str">
            <v>0001</v>
          </cell>
          <cell r="B6" t="str">
            <v>ABASTO GRIVAL PLASTICO LAVAMANOS (967023331)</v>
          </cell>
          <cell r="C6" t="str">
            <v>UN</v>
          </cell>
          <cell r="D6">
            <v>11559</v>
          </cell>
          <cell r="F6">
            <v>0</v>
          </cell>
        </row>
        <row r="7">
          <cell r="A7" t="str">
            <v>0002</v>
          </cell>
          <cell r="B7" t="str">
            <v>ABASTO GRIVAL PLASTICO SANITARIO (967363331)</v>
          </cell>
          <cell r="C7" t="str">
            <v>UN</v>
          </cell>
          <cell r="D7">
            <v>11559</v>
          </cell>
          <cell r="F7">
            <v>0</v>
          </cell>
        </row>
        <row r="8">
          <cell r="A8" t="str">
            <v>0003</v>
          </cell>
          <cell r="B8" t="str">
            <v>ACCESORIOS BLANCO X 3 UNIDADES INCRUSTACIONES</v>
          </cell>
          <cell r="C8" t="str">
            <v>JUEGO</v>
          </cell>
          <cell r="D8">
            <v>26972</v>
          </cell>
          <cell r="F8">
            <v>0</v>
          </cell>
        </row>
        <row r="9">
          <cell r="A9" t="str">
            <v>0004</v>
          </cell>
          <cell r="B9" t="str">
            <v>ACRONAL</v>
          </cell>
          <cell r="C9" t="str">
            <v>GL</v>
          </cell>
          <cell r="D9">
            <v>23805</v>
          </cell>
          <cell r="F9">
            <v>0</v>
          </cell>
        </row>
        <row r="10">
          <cell r="A10" t="str">
            <v>0005</v>
          </cell>
          <cell r="B10" t="str">
            <v>ACIDO MURIATICO</v>
          </cell>
          <cell r="C10" t="str">
            <v>BOTELLA</v>
          </cell>
          <cell r="D10">
            <v>1788</v>
          </cell>
          <cell r="F10">
            <v>0</v>
          </cell>
        </row>
        <row r="11">
          <cell r="A11" t="str">
            <v>0006</v>
          </cell>
          <cell r="B11" t="str">
            <v>ADAPTADOR HEMBRA PRESION 1/2"</v>
          </cell>
          <cell r="C11" t="str">
            <v>UN</v>
          </cell>
          <cell r="D11">
            <v>215</v>
          </cell>
          <cell r="F11">
            <v>0</v>
          </cell>
        </row>
        <row r="12">
          <cell r="A12" t="str">
            <v>0007</v>
          </cell>
          <cell r="B12" t="str">
            <v>ADAPTADOR MACHO PRESION 1/2"</v>
          </cell>
          <cell r="C12" t="str">
            <v>UN</v>
          </cell>
          <cell r="D12">
            <v>199</v>
          </cell>
          <cell r="E12">
            <v>0</v>
          </cell>
          <cell r="F12">
            <v>0</v>
          </cell>
        </row>
        <row r="13">
          <cell r="A13" t="str">
            <v>0008</v>
          </cell>
          <cell r="B13" t="str">
            <v>LADRILLO 10X20X40 (EXENTO)</v>
          </cell>
          <cell r="C13" t="str">
            <v>UN</v>
          </cell>
          <cell r="D13">
            <v>882</v>
          </cell>
          <cell r="E13">
            <v>0</v>
          </cell>
          <cell r="F13">
            <v>0</v>
          </cell>
        </row>
        <row r="14">
          <cell r="A14" t="str">
            <v>0009</v>
          </cell>
          <cell r="B14" t="str">
            <v>LADRILLO 15X20X40 (EXENTO)</v>
          </cell>
          <cell r="C14" t="str">
            <v>UN</v>
          </cell>
          <cell r="D14">
            <v>1218</v>
          </cell>
          <cell r="E14">
            <v>0</v>
          </cell>
          <cell r="F14">
            <v>0</v>
          </cell>
        </row>
        <row r="15">
          <cell r="A15" t="str">
            <v>0010</v>
          </cell>
          <cell r="B15" t="str">
            <v>CALADOS</v>
          </cell>
          <cell r="C15" t="str">
            <v>UN</v>
          </cell>
          <cell r="D15">
            <v>1785</v>
          </cell>
          <cell r="E15">
            <v>0</v>
          </cell>
          <cell r="F15">
            <v>0</v>
          </cell>
        </row>
        <row r="16">
          <cell r="A16" t="str">
            <v>0011</v>
          </cell>
          <cell r="B16" t="str">
            <v>ALAMBRE QUEMADO</v>
          </cell>
          <cell r="C16" t="str">
            <v>KG</v>
          </cell>
          <cell r="D16">
            <v>3875</v>
          </cell>
          <cell r="E16">
            <v>0</v>
          </cell>
          <cell r="F16">
            <v>0</v>
          </cell>
        </row>
        <row r="17">
          <cell r="A17" t="str">
            <v>0012</v>
          </cell>
          <cell r="B17" t="str">
            <v>LISTON 2X2X4 VARAS, CHANU O ABARCO</v>
          </cell>
          <cell r="C17" t="str">
            <v>UN</v>
          </cell>
          <cell r="D17">
            <v>9882</v>
          </cell>
          <cell r="E17">
            <v>0</v>
          </cell>
          <cell r="F17">
            <v>0</v>
          </cell>
        </row>
        <row r="18">
          <cell r="A18" t="str">
            <v>0013</v>
          </cell>
          <cell r="B18" t="str">
            <v>LISTON 2X2X5 VARAS, CHANU O ABARCO</v>
          </cell>
          <cell r="C18" t="str">
            <v>UN</v>
          </cell>
          <cell r="D18">
            <v>12207</v>
          </cell>
          <cell r="E18">
            <v>0</v>
          </cell>
          <cell r="F18">
            <v>0</v>
          </cell>
        </row>
        <row r="19">
          <cell r="A19" t="str">
            <v>0014</v>
          </cell>
          <cell r="B19" t="str">
            <v>ALFARDA 2X4X3 VARAS, CHANU O ABARCO</v>
          </cell>
          <cell r="C19" t="str">
            <v>UN</v>
          </cell>
          <cell r="D19">
            <v>16857</v>
          </cell>
          <cell r="E19">
            <v>0</v>
          </cell>
          <cell r="F19">
            <v>0</v>
          </cell>
        </row>
        <row r="20">
          <cell r="A20" t="str">
            <v>0015</v>
          </cell>
          <cell r="B20" t="str">
            <v>ALFARDA 2X4X4 VARAS, CHANU O ABARCO</v>
          </cell>
          <cell r="C20" t="str">
            <v>UN</v>
          </cell>
          <cell r="D20">
            <v>18799</v>
          </cell>
          <cell r="E20">
            <v>0</v>
          </cell>
          <cell r="F20">
            <v>0</v>
          </cell>
        </row>
        <row r="21">
          <cell r="A21" t="str">
            <v>0016</v>
          </cell>
          <cell r="B21" t="str">
            <v>ALFARDA 2X4X5 VARAS, CHANU O ABARCO</v>
          </cell>
          <cell r="C21" t="str">
            <v>UN</v>
          </cell>
          <cell r="D21">
            <v>25123</v>
          </cell>
          <cell r="E21">
            <v>0</v>
          </cell>
          <cell r="F21">
            <v>0</v>
          </cell>
        </row>
        <row r="22">
          <cell r="A22" t="str">
            <v>0017</v>
          </cell>
          <cell r="B22" t="str">
            <v>ALFARDA 2X4X6 VARAS, CHANU O ABARCO</v>
          </cell>
          <cell r="C22" t="str">
            <v>UN</v>
          </cell>
          <cell r="D22">
            <v>33529</v>
          </cell>
          <cell r="E22">
            <v>0</v>
          </cell>
          <cell r="F22">
            <v>0</v>
          </cell>
        </row>
        <row r="23">
          <cell r="A23" t="str">
            <v>0018</v>
          </cell>
          <cell r="B23" t="str">
            <v>ALFARDA 2X4X7 VARAS, CHANU O ABARCO</v>
          </cell>
          <cell r="C23" t="str">
            <v>UN</v>
          </cell>
          <cell r="D23">
            <v>47666</v>
          </cell>
          <cell r="E23">
            <v>0</v>
          </cell>
          <cell r="F23">
            <v>0</v>
          </cell>
        </row>
        <row r="24">
          <cell r="A24" t="str">
            <v>0019</v>
          </cell>
          <cell r="B24" t="str">
            <v>ALFARDA 2X3X5 VARAS, CHANU O ABARCO</v>
          </cell>
          <cell r="C24" t="str">
            <v>UN</v>
          </cell>
          <cell r="D24">
            <v>18799</v>
          </cell>
          <cell r="E24">
            <v>0</v>
          </cell>
          <cell r="F24">
            <v>0</v>
          </cell>
        </row>
        <row r="25">
          <cell r="A25" t="str">
            <v>0020</v>
          </cell>
          <cell r="B25" t="str">
            <v>AMARRA DE ALAMBRE</v>
          </cell>
          <cell r="C25" t="str">
            <v>UN</v>
          </cell>
          <cell r="D25">
            <v>252</v>
          </cell>
          <cell r="E25">
            <v>0</v>
          </cell>
          <cell r="F25">
            <v>0</v>
          </cell>
        </row>
        <row r="26">
          <cell r="A26" t="str">
            <v>0021</v>
          </cell>
          <cell r="B26" t="str">
            <v>ANTICORROSIVO NEGRO (GL)</v>
          </cell>
          <cell r="C26" t="str">
            <v>GALON</v>
          </cell>
          <cell r="D26">
            <v>35431</v>
          </cell>
          <cell r="E26">
            <v>0</v>
          </cell>
          <cell r="F26">
            <v>0</v>
          </cell>
        </row>
        <row r="27">
          <cell r="A27" t="str">
            <v>0022</v>
          </cell>
          <cell r="B27" t="str">
            <v>CONCOLOR</v>
          </cell>
          <cell r="C27" t="str">
            <v>LB</v>
          </cell>
          <cell r="D27">
            <v>1926</v>
          </cell>
          <cell r="E27">
            <v>0</v>
          </cell>
          <cell r="F27">
            <v>0</v>
          </cell>
        </row>
        <row r="28">
          <cell r="A28" t="str">
            <v>0023</v>
          </cell>
          <cell r="B28" t="str">
            <v>BLOQUE 15 (EXENTO)</v>
          </cell>
          <cell r="C28" t="str">
            <v>UN</v>
          </cell>
          <cell r="D28">
            <v>1871</v>
          </cell>
          <cell r="E28">
            <v>0</v>
          </cell>
          <cell r="F28">
            <v>0</v>
          </cell>
        </row>
        <row r="29">
          <cell r="A29" t="str">
            <v>0024</v>
          </cell>
          <cell r="B29" t="str">
            <v>BLOQUELON 80X24X8 (EXENTO)</v>
          </cell>
          <cell r="C29" t="str">
            <v>UN</v>
          </cell>
          <cell r="D29">
            <v>6421</v>
          </cell>
          <cell r="E29">
            <v>0</v>
          </cell>
          <cell r="F29">
            <v>0</v>
          </cell>
        </row>
        <row r="30">
          <cell r="A30" t="str">
            <v>0025</v>
          </cell>
          <cell r="B30" t="str">
            <v>BROCHA 3" CERDA CHINA LEGITIMA</v>
          </cell>
          <cell r="C30" t="str">
            <v>UN</v>
          </cell>
          <cell r="D30">
            <v>5425</v>
          </cell>
          <cell r="E30">
            <v>0</v>
          </cell>
          <cell r="F30">
            <v>0</v>
          </cell>
        </row>
        <row r="31">
          <cell r="A31" t="str">
            <v>0026</v>
          </cell>
          <cell r="B31" t="str">
            <v>BROCHA 4"</v>
          </cell>
          <cell r="C31" t="str">
            <v>UN</v>
          </cell>
          <cell r="D31">
            <v>11919</v>
          </cell>
          <cell r="E31">
            <v>0</v>
          </cell>
          <cell r="F31">
            <v>0</v>
          </cell>
        </row>
        <row r="32">
          <cell r="A32" t="str">
            <v>0027</v>
          </cell>
          <cell r="B32" t="str">
            <v>BROCHA 6"</v>
          </cell>
          <cell r="C32" t="str">
            <v>UN</v>
          </cell>
          <cell r="D32">
            <v>14963</v>
          </cell>
          <cell r="E32">
            <v>0</v>
          </cell>
          <cell r="F32">
            <v>0</v>
          </cell>
        </row>
        <row r="33">
          <cell r="A33" t="str">
            <v>0028</v>
          </cell>
          <cell r="B33" t="str">
            <v>BUJE SANITARIA 2 X 1.1/2 (ML)</v>
          </cell>
          <cell r="C33" t="str">
            <v>UN</v>
          </cell>
          <cell r="D33">
            <v>1124</v>
          </cell>
          <cell r="E33">
            <v>0</v>
          </cell>
          <cell r="F33">
            <v>0</v>
          </cell>
        </row>
        <row r="34">
          <cell r="A34" t="str">
            <v>0029</v>
          </cell>
          <cell r="B34" t="str">
            <v>BUJE SANITARIA 3X2"</v>
          </cell>
          <cell r="C34" t="str">
            <v>UN</v>
          </cell>
          <cell r="D34">
            <v>2427</v>
          </cell>
          <cell r="E34">
            <v>0</v>
          </cell>
          <cell r="F34">
            <v>0</v>
          </cell>
        </row>
        <row r="35">
          <cell r="A35" t="str">
            <v>0030</v>
          </cell>
          <cell r="B35" t="str">
            <v>BUJE SANITARIA 4X3"</v>
          </cell>
          <cell r="C35" t="str">
            <v>UN</v>
          </cell>
          <cell r="D35">
            <v>3853</v>
          </cell>
          <cell r="E35">
            <v>0</v>
          </cell>
          <cell r="F35">
            <v>0</v>
          </cell>
        </row>
        <row r="36">
          <cell r="A36" t="str">
            <v>0031</v>
          </cell>
          <cell r="B36" t="str">
            <v>BUEJE SANITARIA 3X11/2"</v>
          </cell>
          <cell r="C36" t="str">
            <v>UN</v>
          </cell>
          <cell r="D36">
            <v>2427</v>
          </cell>
          <cell r="E36">
            <v>0</v>
          </cell>
          <cell r="F36">
            <v>0</v>
          </cell>
        </row>
        <row r="37">
          <cell r="A37" t="str">
            <v>0032</v>
          </cell>
          <cell r="B37" t="str">
            <v>CABALLETE TIPO NUEVO FIBRO CEMENTO</v>
          </cell>
          <cell r="C37" t="str">
            <v>UN</v>
          </cell>
          <cell r="D37">
            <v>18598</v>
          </cell>
          <cell r="E37">
            <v>0</v>
          </cell>
          <cell r="F37">
            <v>0</v>
          </cell>
        </row>
        <row r="38">
          <cell r="A38" t="str">
            <v>0033</v>
          </cell>
          <cell r="B38" t="str">
            <v>CANDADO YALE 870</v>
          </cell>
          <cell r="C38" t="str">
            <v>UN</v>
          </cell>
          <cell r="D38">
            <v>49925</v>
          </cell>
          <cell r="E38">
            <v>0</v>
          </cell>
          <cell r="F38">
            <v>0</v>
          </cell>
        </row>
        <row r="39">
          <cell r="A39" t="str">
            <v>0034</v>
          </cell>
          <cell r="B39" t="str">
            <v>CAL (10KG)</v>
          </cell>
          <cell r="C39" t="str">
            <v>SACO</v>
          </cell>
          <cell r="D39">
            <v>7449</v>
          </cell>
          <cell r="E39">
            <v>0</v>
          </cell>
          <cell r="F39">
            <v>0</v>
          </cell>
        </row>
        <row r="40">
          <cell r="A40" t="str">
            <v>0035</v>
          </cell>
          <cell r="B40" t="str">
            <v>CARGUERA 4X4X4 VARAS, CHANU O ABARCO</v>
          </cell>
          <cell r="C40" t="str">
            <v>UN</v>
          </cell>
          <cell r="D40">
            <v>33565</v>
          </cell>
          <cell r="E40">
            <v>0</v>
          </cell>
          <cell r="F40">
            <v>0</v>
          </cell>
        </row>
        <row r="41">
          <cell r="A41" t="str">
            <v>0036</v>
          </cell>
          <cell r="B41" t="str">
            <v>CARGUERA 4X4X5 VARAS, CHANU O ABARCO</v>
          </cell>
          <cell r="C41" t="str">
            <v>UN</v>
          </cell>
          <cell r="D41">
            <v>45576</v>
          </cell>
          <cell r="E41">
            <v>0</v>
          </cell>
          <cell r="F41">
            <v>0</v>
          </cell>
        </row>
        <row r="42">
          <cell r="A42" t="str">
            <v>0037</v>
          </cell>
          <cell r="B42" t="str">
            <v>CARGUERA 4X4X6 VARAS, CHANU O ABARCO</v>
          </cell>
          <cell r="C42" t="str">
            <v>UN</v>
          </cell>
          <cell r="D42">
            <v>54810</v>
          </cell>
          <cell r="E42">
            <v>0</v>
          </cell>
          <cell r="F42">
            <v>0</v>
          </cell>
        </row>
        <row r="43">
          <cell r="A43" t="str">
            <v>0038</v>
          </cell>
          <cell r="B43" t="str">
            <v>CARGUERA 4X4X7 VARAS, CHANU O ABARCO</v>
          </cell>
          <cell r="C43" t="str">
            <v>UN</v>
          </cell>
          <cell r="D43">
            <v>77612</v>
          </cell>
          <cell r="E43">
            <v>0</v>
          </cell>
          <cell r="F43">
            <v>0</v>
          </cell>
        </row>
        <row r="44">
          <cell r="A44" t="str">
            <v>0039</v>
          </cell>
          <cell r="B44" t="str">
            <v>CARGUERA 3X4X6 VARAS, CHANU O ABARCO</v>
          </cell>
          <cell r="C44" t="str">
            <v>UN</v>
          </cell>
          <cell r="D44">
            <v>36520</v>
          </cell>
          <cell r="E44">
            <v>0</v>
          </cell>
          <cell r="F44">
            <v>0</v>
          </cell>
        </row>
        <row r="45">
          <cell r="A45" t="str">
            <v>0040</v>
          </cell>
          <cell r="B45" t="str">
            <v>CARGUERA 3X4X4 VARAS, CHANU O ABARCO</v>
          </cell>
          <cell r="C45" t="str">
            <v>UN</v>
          </cell>
          <cell r="D45">
            <v>24360</v>
          </cell>
          <cell r="E45">
            <v>0</v>
          </cell>
          <cell r="F45">
            <v>0</v>
          </cell>
        </row>
        <row r="46">
          <cell r="A46" t="str">
            <v>0041</v>
          </cell>
          <cell r="B46" t="str">
            <v>CARGUERA 4X5X5 VARAS, CHANU O ABARCO</v>
          </cell>
          <cell r="C46" t="str">
            <v>UN</v>
          </cell>
          <cell r="D46">
            <v>62118</v>
          </cell>
          <cell r="E46">
            <v>0</v>
          </cell>
          <cell r="F46">
            <v>0</v>
          </cell>
        </row>
        <row r="47">
          <cell r="A47" t="str">
            <v>0042</v>
          </cell>
          <cell r="B47" t="str">
            <v>CARGUERA PINO 8X8X560, CHANU O ABARCO</v>
          </cell>
          <cell r="C47" t="str">
            <v>UN</v>
          </cell>
          <cell r="D47">
            <v>70350</v>
          </cell>
          <cell r="E47">
            <v>0</v>
          </cell>
          <cell r="F47">
            <v>0</v>
          </cell>
        </row>
        <row r="48">
          <cell r="A48" t="str">
            <v>0043</v>
          </cell>
          <cell r="B48" t="str">
            <v>CARNAZA</v>
          </cell>
          <cell r="C48" t="str">
            <v>BOLSA</v>
          </cell>
          <cell r="D48">
            <v>1260</v>
          </cell>
          <cell r="E48">
            <v>0</v>
          </cell>
          <cell r="F48">
            <v>0</v>
          </cell>
        </row>
        <row r="49">
          <cell r="A49" t="str">
            <v>0044</v>
          </cell>
          <cell r="B49" t="str">
            <v>CEPILLO DE ALAMBRE</v>
          </cell>
          <cell r="C49" t="str">
            <v>UN</v>
          </cell>
          <cell r="D49">
            <v>2820</v>
          </cell>
          <cell r="E49">
            <v>0</v>
          </cell>
          <cell r="F49">
            <v>0</v>
          </cell>
        </row>
        <row r="50">
          <cell r="A50" t="str">
            <v>0045</v>
          </cell>
          <cell r="B50" t="str">
            <v>CERAMICA PISO PARED EGEO 0,20 X 0,20</v>
          </cell>
          <cell r="C50" t="str">
            <v>M2</v>
          </cell>
          <cell r="D50">
            <v>15720</v>
          </cell>
          <cell r="E50">
            <v>0</v>
          </cell>
          <cell r="F50">
            <v>0</v>
          </cell>
        </row>
        <row r="51">
          <cell r="A51" t="str">
            <v>0046</v>
          </cell>
          <cell r="B51" t="str">
            <v xml:space="preserve">CERÁMICA DE PISO </v>
          </cell>
          <cell r="C51" t="str">
            <v>M2</v>
          </cell>
          <cell r="D51">
            <v>19137</v>
          </cell>
          <cell r="E51">
            <v>0</v>
          </cell>
          <cell r="F51">
            <v>0</v>
          </cell>
        </row>
        <row r="52">
          <cell r="A52" t="str">
            <v>0047</v>
          </cell>
          <cell r="B52" t="str">
            <v>CENEFA DECORADO DE 8 X 25 CM</v>
          </cell>
          <cell r="C52" t="str">
            <v>UN</v>
          </cell>
          <cell r="D52">
            <v>2768</v>
          </cell>
          <cell r="E52">
            <v>0</v>
          </cell>
          <cell r="F52">
            <v>0</v>
          </cell>
        </row>
        <row r="53">
          <cell r="A53" t="str">
            <v>0048</v>
          </cell>
          <cell r="B53" t="str">
            <v>CHAPA DOBLE MACHO YALE 311616-50</v>
          </cell>
          <cell r="C53" t="str">
            <v>UN</v>
          </cell>
          <cell r="D53">
            <v>62113.991593500003</v>
          </cell>
          <cell r="E53">
            <v>0</v>
          </cell>
          <cell r="F53">
            <v>0</v>
          </cell>
        </row>
        <row r="54">
          <cell r="A54" t="str">
            <v>0049</v>
          </cell>
          <cell r="B54" t="str">
            <v>CHAZO PLASTICO 3/8</v>
          </cell>
          <cell r="C54" t="str">
            <v>UN</v>
          </cell>
          <cell r="D54">
            <v>64</v>
          </cell>
          <cell r="E54">
            <v>0</v>
          </cell>
          <cell r="F54">
            <v>0</v>
          </cell>
        </row>
        <row r="55">
          <cell r="A55" t="str">
            <v>0050</v>
          </cell>
          <cell r="B55" t="str">
            <v>CLAVO ACERO CONCRETO 2" (LB)</v>
          </cell>
          <cell r="C55" t="str">
            <v>LB</v>
          </cell>
          <cell r="D55">
            <v>4096</v>
          </cell>
          <cell r="E55">
            <v>0</v>
          </cell>
          <cell r="F55">
            <v>0</v>
          </cell>
        </row>
        <row r="56">
          <cell r="A56" t="str">
            <v>0051</v>
          </cell>
          <cell r="B56" t="str">
            <v>CLAVO ACERO CONCRETO 3" (LB)</v>
          </cell>
          <cell r="C56" t="str">
            <v>LB</v>
          </cell>
          <cell r="D56">
            <v>4096</v>
          </cell>
          <cell r="E56">
            <v>0</v>
          </cell>
          <cell r="F56">
            <v>0</v>
          </cell>
        </row>
        <row r="57">
          <cell r="A57" t="str">
            <v>0052</v>
          </cell>
          <cell r="B57" t="str">
            <v>CLAVO ACERO LISO 2"</v>
          </cell>
          <cell r="C57" t="str">
            <v>LB</v>
          </cell>
          <cell r="D57">
            <v>4417</v>
          </cell>
          <cell r="E57">
            <v>0</v>
          </cell>
          <cell r="F57">
            <v>0</v>
          </cell>
        </row>
        <row r="58">
          <cell r="A58" t="str">
            <v>0053</v>
          </cell>
          <cell r="B58" t="str">
            <v>CLAVO ACERO LISO 3"</v>
          </cell>
          <cell r="C58" t="str">
            <v>LB</v>
          </cell>
          <cell r="D58">
            <v>4417</v>
          </cell>
          <cell r="E58">
            <v>0</v>
          </cell>
          <cell r="F58">
            <v>0</v>
          </cell>
        </row>
        <row r="59">
          <cell r="A59" t="str">
            <v>0054</v>
          </cell>
          <cell r="B59" t="str">
            <v>CLAVO COMUN 2"</v>
          </cell>
          <cell r="C59" t="str">
            <v>LB</v>
          </cell>
          <cell r="D59">
            <v>2183</v>
          </cell>
          <cell r="E59">
            <v>0</v>
          </cell>
          <cell r="F59">
            <v>0</v>
          </cell>
        </row>
        <row r="60">
          <cell r="A60" t="str">
            <v>0055</v>
          </cell>
          <cell r="B60" t="str">
            <v>CLAVO COMUN 2.1/2"</v>
          </cell>
          <cell r="C60" t="str">
            <v>LB</v>
          </cell>
          <cell r="D60">
            <v>2183</v>
          </cell>
          <cell r="E60">
            <v>0</v>
          </cell>
          <cell r="F60">
            <v>0</v>
          </cell>
        </row>
        <row r="61">
          <cell r="A61" t="str">
            <v>0056</v>
          </cell>
          <cell r="B61" t="str">
            <v>CLAVO COMUN 3"</v>
          </cell>
          <cell r="C61" t="str">
            <v>LB</v>
          </cell>
          <cell r="D61">
            <v>2183</v>
          </cell>
          <cell r="E61">
            <v>0</v>
          </cell>
          <cell r="F61">
            <v>0</v>
          </cell>
        </row>
        <row r="62">
          <cell r="A62" t="str">
            <v>0057</v>
          </cell>
          <cell r="B62" t="str">
            <v>CODO PRESION 1/2"</v>
          </cell>
          <cell r="C62" t="str">
            <v>UN</v>
          </cell>
          <cell r="D62">
            <v>275</v>
          </cell>
          <cell r="E62">
            <v>0</v>
          </cell>
          <cell r="F62">
            <v>0</v>
          </cell>
        </row>
        <row r="63">
          <cell r="A63" t="str">
            <v>0058</v>
          </cell>
          <cell r="B63" t="str">
            <v>CODO SANITARIA 1.1/2" CXC</v>
          </cell>
          <cell r="C63" t="str">
            <v>UN</v>
          </cell>
          <cell r="D63">
            <v>1206</v>
          </cell>
          <cell r="E63">
            <v>0</v>
          </cell>
          <cell r="F63">
            <v>0</v>
          </cell>
        </row>
        <row r="64">
          <cell r="A64" t="str">
            <v>0059</v>
          </cell>
          <cell r="B64" t="str">
            <v>CODO SANITARIA C X C 2"</v>
          </cell>
          <cell r="C64" t="str">
            <v>UN</v>
          </cell>
          <cell r="D64">
            <v>1416</v>
          </cell>
          <cell r="E64">
            <v>0</v>
          </cell>
          <cell r="F64">
            <v>0</v>
          </cell>
        </row>
        <row r="65">
          <cell r="A65" t="str">
            <v>0060</v>
          </cell>
          <cell r="B65" t="str">
            <v>CODO SANITARIA C X C 3"</v>
          </cell>
          <cell r="C65" t="str">
            <v>UN</v>
          </cell>
          <cell r="D65">
            <v>3337</v>
          </cell>
          <cell r="E65">
            <v>0</v>
          </cell>
          <cell r="F65">
            <v>0</v>
          </cell>
        </row>
        <row r="66">
          <cell r="A66" t="str">
            <v>0061</v>
          </cell>
          <cell r="B66" t="str">
            <v>CODO SANITARIA C X C 4"</v>
          </cell>
          <cell r="C66" t="str">
            <v>UN</v>
          </cell>
          <cell r="D66">
            <v>5269</v>
          </cell>
          <cell r="E66">
            <v>0</v>
          </cell>
          <cell r="F66">
            <v>0</v>
          </cell>
        </row>
        <row r="67">
          <cell r="A67" t="str">
            <v>0062</v>
          </cell>
          <cell r="B67" t="str">
            <v>CODO SANITARIO CXE 2"</v>
          </cell>
          <cell r="C67" t="str">
            <v>UN</v>
          </cell>
          <cell r="D67">
            <v>1541</v>
          </cell>
          <cell r="E67">
            <v>0</v>
          </cell>
          <cell r="F67">
            <v>0</v>
          </cell>
        </row>
        <row r="68">
          <cell r="A68" t="str">
            <v>0063</v>
          </cell>
          <cell r="B68" t="str">
            <v>COPA PVC DE 4" A 3"</v>
          </cell>
          <cell r="C68" t="str">
            <v>UN</v>
          </cell>
          <cell r="D68">
            <v>2825</v>
          </cell>
          <cell r="E68">
            <v>0</v>
          </cell>
          <cell r="F68">
            <v>0</v>
          </cell>
        </row>
        <row r="69">
          <cell r="A69" t="str">
            <v>0064</v>
          </cell>
          <cell r="B69" t="str">
            <v>DILATACION PLASTICA</v>
          </cell>
          <cell r="C69" t="str">
            <v>UN</v>
          </cell>
          <cell r="D69">
            <v>1284</v>
          </cell>
          <cell r="E69">
            <v>0</v>
          </cell>
          <cell r="F69">
            <v>0</v>
          </cell>
        </row>
        <row r="70">
          <cell r="A70" t="str">
            <v>0065</v>
          </cell>
          <cell r="B70" t="str">
            <v>DIOXIDO DE TITANIO</v>
          </cell>
          <cell r="C70" t="str">
            <v>BOLSA</v>
          </cell>
          <cell r="D70">
            <v>2568</v>
          </cell>
          <cell r="E70">
            <v>0</v>
          </cell>
          <cell r="F70">
            <v>0</v>
          </cell>
        </row>
        <row r="71">
          <cell r="A71" t="str">
            <v>0066</v>
          </cell>
          <cell r="B71" t="str">
            <v>DISOLVENTE GALON  (EXENTO)</v>
          </cell>
          <cell r="C71" t="str">
            <v>GALON</v>
          </cell>
          <cell r="D71">
            <v>30450</v>
          </cell>
          <cell r="E71">
            <v>0</v>
          </cell>
          <cell r="F71">
            <v>0</v>
          </cell>
        </row>
        <row r="72">
          <cell r="A72" t="str">
            <v>0067</v>
          </cell>
          <cell r="B72" t="str">
            <v>DUCHA CROMADA ECONO GRIFOPLAS</v>
          </cell>
          <cell r="C72" t="str">
            <v>UN</v>
          </cell>
          <cell r="D72">
            <v>25725</v>
          </cell>
          <cell r="E72">
            <v>0</v>
          </cell>
          <cell r="F72">
            <v>0</v>
          </cell>
        </row>
        <row r="73">
          <cell r="A73" t="str">
            <v>0068</v>
          </cell>
          <cell r="B73" t="str">
            <v>REGISTRO DUCHA BRIZA GRIVAL (324403331)</v>
          </cell>
          <cell r="C73" t="str">
            <v>UN</v>
          </cell>
          <cell r="D73">
            <v>24403</v>
          </cell>
          <cell r="E73">
            <v>0</v>
          </cell>
          <cell r="F73">
            <v>0</v>
          </cell>
        </row>
        <row r="74">
          <cell r="A74" t="str">
            <v>0069</v>
          </cell>
          <cell r="B74" t="str">
            <v xml:space="preserve">ESTOPA </v>
          </cell>
          <cell r="C74" t="str">
            <v>UN</v>
          </cell>
          <cell r="D74">
            <v>3596</v>
          </cell>
          <cell r="E74">
            <v>0</v>
          </cell>
          <cell r="F74">
            <v>0</v>
          </cell>
        </row>
        <row r="75">
          <cell r="A75" t="str">
            <v>0070</v>
          </cell>
          <cell r="B75" t="str">
            <v>ESTUCOR (25 KG)</v>
          </cell>
          <cell r="C75" t="str">
            <v>SACO</v>
          </cell>
          <cell r="D75">
            <v>30825</v>
          </cell>
          <cell r="E75">
            <v>0</v>
          </cell>
          <cell r="F75">
            <v>0</v>
          </cell>
        </row>
        <row r="76">
          <cell r="A76" t="str">
            <v>0071</v>
          </cell>
          <cell r="B76" t="str">
            <v>GANCHO ETERNIT ESTRUCTURA MADERA</v>
          </cell>
          <cell r="C76" t="str">
            <v>UN</v>
          </cell>
          <cell r="D76">
            <v>577</v>
          </cell>
          <cell r="E76">
            <v>0</v>
          </cell>
          <cell r="F76">
            <v>0</v>
          </cell>
        </row>
        <row r="77">
          <cell r="A77" t="str">
            <v>0072</v>
          </cell>
          <cell r="B77" t="str">
            <v>GRANITO</v>
          </cell>
          <cell r="C77" t="str">
            <v>KG</v>
          </cell>
          <cell r="D77">
            <v>5779</v>
          </cell>
          <cell r="E77">
            <v>0</v>
          </cell>
          <cell r="F77">
            <v>0</v>
          </cell>
        </row>
        <row r="78">
          <cell r="A78" t="str">
            <v>0073</v>
          </cell>
          <cell r="B78" t="str">
            <v>GEOTEXTIL NO TEJIDO 1600 (ANCHO 3.50M)</v>
          </cell>
          <cell r="C78" t="str">
            <v>M</v>
          </cell>
          <cell r="D78">
            <v>7875</v>
          </cell>
          <cell r="E78">
            <v>0</v>
          </cell>
          <cell r="F78">
            <v>0</v>
          </cell>
        </row>
        <row r="79">
          <cell r="A79" t="str">
            <v>0074</v>
          </cell>
          <cell r="B79" t="str">
            <v>HOJA ZINC LISA X 2.70 MTRS CL 35</v>
          </cell>
          <cell r="C79" t="str">
            <v>UN</v>
          </cell>
          <cell r="D79">
            <v>18823</v>
          </cell>
          <cell r="E79">
            <v>0</v>
          </cell>
          <cell r="F79">
            <v>0</v>
          </cell>
        </row>
        <row r="80">
          <cell r="A80" t="str">
            <v>0075</v>
          </cell>
          <cell r="B80" t="str">
            <v>INMUNESTON 40ML</v>
          </cell>
          <cell r="C80" t="str">
            <v>UN</v>
          </cell>
          <cell r="D80">
            <v>24403</v>
          </cell>
          <cell r="E80">
            <v>0</v>
          </cell>
          <cell r="F80">
            <v>0</v>
          </cell>
        </row>
        <row r="81">
          <cell r="A81" t="str">
            <v>0076</v>
          </cell>
          <cell r="B81" t="str">
            <v>IMPERMEABILIZANTE ED-9</v>
          </cell>
          <cell r="C81" t="str">
            <v>GL</v>
          </cell>
          <cell r="D81">
            <v>17596</v>
          </cell>
          <cell r="E81">
            <v>0</v>
          </cell>
          <cell r="F81">
            <v>0</v>
          </cell>
        </row>
        <row r="82">
          <cell r="A82" t="str">
            <v>0077</v>
          </cell>
          <cell r="B82" t="str">
            <v>LAGRIMAL 10 EN CONCRETO</v>
          </cell>
          <cell r="C82" t="str">
            <v>UN</v>
          </cell>
          <cell r="D82">
            <v>4809</v>
          </cell>
          <cell r="E82">
            <v>0</v>
          </cell>
          <cell r="F82">
            <v>0</v>
          </cell>
        </row>
        <row r="83">
          <cell r="A83" t="str">
            <v>0078</v>
          </cell>
          <cell r="B83" t="str">
            <v>LAGRIMAL 15 EN CONCRETO</v>
          </cell>
          <cell r="C83" t="str">
            <v>UN</v>
          </cell>
          <cell r="D83">
            <v>5355</v>
          </cell>
          <cell r="E83">
            <v>0</v>
          </cell>
          <cell r="F83">
            <v>0</v>
          </cell>
        </row>
        <row r="84">
          <cell r="A84" t="str">
            <v>0079</v>
          </cell>
          <cell r="B84" t="str">
            <v>LARGUERO MADERA COMÚN 4CMX8CMX2.80M</v>
          </cell>
          <cell r="C84" t="str">
            <v>UN</v>
          </cell>
          <cell r="D84">
            <v>7140</v>
          </cell>
          <cell r="E84">
            <v>0</v>
          </cell>
          <cell r="F84">
            <v>0</v>
          </cell>
        </row>
        <row r="85">
          <cell r="A85" t="str">
            <v>0080</v>
          </cell>
          <cell r="B85" t="str">
            <v>LARGUERO PINO 4X8X560</v>
          </cell>
          <cell r="C85" t="str">
            <v>UN</v>
          </cell>
          <cell r="D85">
            <v>50091</v>
          </cell>
          <cell r="E85">
            <v>0</v>
          </cell>
          <cell r="F85">
            <v>0</v>
          </cell>
        </row>
        <row r="86">
          <cell r="A86" t="str">
            <v>0081</v>
          </cell>
          <cell r="B86" t="str">
            <v>LARGUERO PINO 4X8X640</v>
          </cell>
          <cell r="C86" t="str">
            <v>UN</v>
          </cell>
          <cell r="D86">
            <v>61394</v>
          </cell>
          <cell r="E86">
            <v>0</v>
          </cell>
          <cell r="F86">
            <v>0</v>
          </cell>
        </row>
        <row r="87">
          <cell r="A87" t="str">
            <v>0082</v>
          </cell>
          <cell r="B87" t="str">
            <v>LAVAMANOS SENCILLO SIN GRIFERIA</v>
          </cell>
          <cell r="C87" t="str">
            <v>UN</v>
          </cell>
          <cell r="D87">
            <v>40919</v>
          </cell>
          <cell r="E87">
            <v>0</v>
          </cell>
          <cell r="F87">
            <v>0</v>
          </cell>
        </row>
        <row r="88">
          <cell r="A88" t="str">
            <v>0083</v>
          </cell>
          <cell r="B88" t="str">
            <v>GRIFERIA LAVAMANOS PISCIS GRIVAL (54149)</v>
          </cell>
          <cell r="C88" t="str">
            <v>UN</v>
          </cell>
          <cell r="D88">
            <v>21381</v>
          </cell>
          <cell r="E88">
            <v>0</v>
          </cell>
          <cell r="F88">
            <v>0</v>
          </cell>
        </row>
        <row r="89">
          <cell r="A89" t="str">
            <v>0084</v>
          </cell>
          <cell r="B89" t="str">
            <v>LIMPIADOR PVC DC 1/32</v>
          </cell>
          <cell r="C89" t="str">
            <v>UN</v>
          </cell>
          <cell r="D89">
            <v>3722</v>
          </cell>
          <cell r="E89">
            <v>0</v>
          </cell>
          <cell r="F89">
            <v>0</v>
          </cell>
        </row>
        <row r="90">
          <cell r="A90" t="str">
            <v>0085</v>
          </cell>
          <cell r="B90" t="str">
            <v>LIJA</v>
          </cell>
          <cell r="C90" t="str">
            <v>HOJA</v>
          </cell>
          <cell r="D90">
            <v>1220</v>
          </cell>
          <cell r="E90">
            <v>0</v>
          </cell>
          <cell r="F90">
            <v>0</v>
          </cell>
        </row>
        <row r="91">
          <cell r="A91" t="str">
            <v>0086</v>
          </cell>
          <cell r="B91" t="str">
            <v>LLAVE TERMINAL 1/2" COBRE MANGUERA</v>
          </cell>
          <cell r="C91" t="str">
            <v>UN</v>
          </cell>
          <cell r="D91">
            <v>13125</v>
          </cell>
          <cell r="E91">
            <v>0</v>
          </cell>
          <cell r="F91">
            <v>0</v>
          </cell>
        </row>
        <row r="92">
          <cell r="A92" t="str">
            <v>0087</v>
          </cell>
          <cell r="B92" t="str">
            <v>MALLA ELECTROSOLDADA D-50, DE 6X2,35 HUECO (25X25)</v>
          </cell>
          <cell r="C92" t="str">
            <v>KG</v>
          </cell>
          <cell r="D92">
            <v>2546</v>
          </cell>
          <cell r="E92">
            <v>0</v>
          </cell>
          <cell r="F92">
            <v>0</v>
          </cell>
        </row>
        <row r="93">
          <cell r="A93" t="str">
            <v>0088</v>
          </cell>
          <cell r="B93" t="str">
            <v>MALLA ELECTROSOLDADA D-84 (15X15)</v>
          </cell>
          <cell r="C93" t="str">
            <v>KG</v>
          </cell>
          <cell r="D93">
            <v>4207</v>
          </cell>
          <cell r="E93">
            <v>0</v>
          </cell>
          <cell r="F93">
            <v>0</v>
          </cell>
        </row>
        <row r="94">
          <cell r="A94" t="str">
            <v>0089</v>
          </cell>
          <cell r="B94" t="str">
            <v>MALLA DE REVOQUE</v>
          </cell>
          <cell r="C94" t="str">
            <v>M2</v>
          </cell>
          <cell r="D94">
            <v>2348</v>
          </cell>
          <cell r="E94">
            <v>0</v>
          </cell>
          <cell r="F94">
            <v>0</v>
          </cell>
        </row>
        <row r="95">
          <cell r="A95" t="str">
            <v>0090</v>
          </cell>
          <cell r="B95" t="str">
            <v>MEDIO CODO SANITARIA 1.1/2 C X C (ML)</v>
          </cell>
          <cell r="C95" t="str">
            <v>UN</v>
          </cell>
          <cell r="D95">
            <v>1418</v>
          </cell>
          <cell r="E95">
            <v>0</v>
          </cell>
          <cell r="F95">
            <v>0</v>
          </cell>
        </row>
        <row r="96">
          <cell r="A96" t="str">
            <v>0091</v>
          </cell>
          <cell r="B96" t="str">
            <v>MEDIO CODO SANITARIA 2" C X C</v>
          </cell>
          <cell r="C96" t="str">
            <v>UN</v>
          </cell>
          <cell r="D96">
            <v>1771</v>
          </cell>
          <cell r="E96">
            <v>0</v>
          </cell>
          <cell r="F96">
            <v>0</v>
          </cell>
        </row>
        <row r="97">
          <cell r="A97" t="str">
            <v>0092</v>
          </cell>
          <cell r="B97" t="str">
            <v>MEDIO CODO SANITARIA 3" C X C</v>
          </cell>
          <cell r="C97" t="str">
            <v>UN</v>
          </cell>
          <cell r="D97">
            <v>3707</v>
          </cell>
          <cell r="E97">
            <v>0</v>
          </cell>
          <cell r="F97">
            <v>0</v>
          </cell>
        </row>
        <row r="98">
          <cell r="A98" t="str">
            <v>0093</v>
          </cell>
          <cell r="B98" t="str">
            <v>MEDIO CODO 1/2"</v>
          </cell>
          <cell r="C98" t="str">
            <v>UN</v>
          </cell>
          <cell r="D98">
            <v>513</v>
          </cell>
          <cell r="E98">
            <v>0</v>
          </cell>
          <cell r="F98">
            <v>0</v>
          </cell>
        </row>
        <row r="99">
          <cell r="A99" t="str">
            <v>0094</v>
          </cell>
          <cell r="B99" t="str">
            <v xml:space="preserve">MINERAL </v>
          </cell>
          <cell r="C99" t="str">
            <v>UN</v>
          </cell>
          <cell r="D99">
            <v>1926</v>
          </cell>
          <cell r="E99">
            <v>0</v>
          </cell>
          <cell r="F99">
            <v>0</v>
          </cell>
        </row>
        <row r="100">
          <cell r="A100" t="str">
            <v>0095</v>
          </cell>
          <cell r="B100" t="str">
            <v>PATERNIT 1/64</v>
          </cell>
          <cell r="C100" t="str">
            <v>1/64.</v>
          </cell>
          <cell r="D100">
            <v>3853</v>
          </cell>
          <cell r="E100">
            <v>0</v>
          </cell>
          <cell r="F100">
            <v>0</v>
          </cell>
        </row>
        <row r="101">
          <cell r="A101" t="str">
            <v>0096</v>
          </cell>
          <cell r="B101" t="str">
            <v>PEGA CERAMICA DC X 25 KILOS</v>
          </cell>
          <cell r="C101" t="str">
            <v>SACO</v>
          </cell>
          <cell r="D101">
            <v>15750</v>
          </cell>
          <cell r="E101">
            <v>0</v>
          </cell>
          <cell r="F101">
            <v>0</v>
          </cell>
        </row>
        <row r="102">
          <cell r="A102" t="str">
            <v>0097</v>
          </cell>
          <cell r="B102" t="str">
            <v>PERMOFIT</v>
          </cell>
          <cell r="C102" t="str">
            <v>M</v>
          </cell>
          <cell r="D102">
            <v>5145</v>
          </cell>
          <cell r="E102">
            <v>0</v>
          </cell>
          <cell r="F102">
            <v>0</v>
          </cell>
        </row>
        <row r="103">
          <cell r="A103" t="str">
            <v>0098</v>
          </cell>
          <cell r="B103" t="str">
            <v>PERFILOSA 1.5MM X 7M</v>
          </cell>
          <cell r="C103" t="str">
            <v>UN</v>
          </cell>
          <cell r="D103">
            <v>134861</v>
          </cell>
          <cell r="E103">
            <v>0</v>
          </cell>
          <cell r="F103">
            <v>0</v>
          </cell>
        </row>
        <row r="104">
          <cell r="A104" t="str">
            <v>0099</v>
          </cell>
          <cell r="B104" t="str">
            <v>PERFILOSA COL. 130X090 (MT)</v>
          </cell>
          <cell r="C104" t="str">
            <v>M</v>
          </cell>
          <cell r="D104">
            <v>25392</v>
          </cell>
          <cell r="E104">
            <v>0</v>
          </cell>
          <cell r="F104">
            <v>0</v>
          </cell>
        </row>
        <row r="105">
          <cell r="A105" t="str">
            <v>0100</v>
          </cell>
          <cell r="B105" t="str">
            <v>PINTURA, TIPO 1</v>
          </cell>
          <cell r="C105" t="str">
            <v>CANECA</v>
          </cell>
          <cell r="D105">
            <v>189155</v>
          </cell>
          <cell r="E105">
            <v>0</v>
          </cell>
          <cell r="F105">
            <v>0</v>
          </cell>
        </row>
        <row r="106">
          <cell r="A106" t="str">
            <v>0101</v>
          </cell>
          <cell r="B106" t="str">
            <v>PINTURA, TIPO 1</v>
          </cell>
          <cell r="C106" t="str">
            <v>1/2 CANECA</v>
          </cell>
          <cell r="D106">
            <v>102017</v>
          </cell>
          <cell r="E106">
            <v>0</v>
          </cell>
          <cell r="F106">
            <v>0</v>
          </cell>
        </row>
        <row r="107">
          <cell r="A107" t="str">
            <v>0102</v>
          </cell>
          <cell r="B107" t="str">
            <v>PINTURA, TIPO 1</v>
          </cell>
          <cell r="C107" t="str">
            <v>GALON</v>
          </cell>
          <cell r="D107">
            <v>40807</v>
          </cell>
          <cell r="E107">
            <v>0</v>
          </cell>
          <cell r="F107">
            <v>0</v>
          </cell>
        </row>
        <row r="108">
          <cell r="A108" t="str">
            <v>0103</v>
          </cell>
          <cell r="B108" t="str">
            <v>PINTURA BASE ACEITE (ESMALTE)</v>
          </cell>
          <cell r="C108" t="str">
            <v>GALON</v>
          </cell>
          <cell r="D108">
            <v>59745</v>
          </cell>
          <cell r="E108">
            <v>0</v>
          </cell>
          <cell r="F108">
            <v>0</v>
          </cell>
        </row>
        <row r="109">
          <cell r="A109" t="str">
            <v>0104</v>
          </cell>
          <cell r="B109" t="str">
            <v>PASTA PARA SOLDAR</v>
          </cell>
          <cell r="C109" t="str">
            <v>UN</v>
          </cell>
          <cell r="D109">
            <v>23761</v>
          </cell>
          <cell r="E109">
            <v>0</v>
          </cell>
          <cell r="F109">
            <v>0</v>
          </cell>
        </row>
        <row r="110">
          <cell r="A110" t="str">
            <v>0105</v>
          </cell>
          <cell r="B110" t="str">
            <v>PLASTICIL (GL)</v>
          </cell>
          <cell r="C110" t="str">
            <v>GALON</v>
          </cell>
          <cell r="D110">
            <v>42075</v>
          </cell>
          <cell r="E110">
            <v>0</v>
          </cell>
          <cell r="F110">
            <v>0</v>
          </cell>
        </row>
        <row r="111">
          <cell r="A111" t="str">
            <v>0106</v>
          </cell>
          <cell r="B111" t="str">
            <v xml:space="preserve">PLASTICO NEGRO X 3 METROS ANCHO </v>
          </cell>
          <cell r="C111" t="str">
            <v>M</v>
          </cell>
          <cell r="D111">
            <v>2697</v>
          </cell>
          <cell r="E111">
            <v>0</v>
          </cell>
          <cell r="F111">
            <v>0</v>
          </cell>
        </row>
        <row r="112">
          <cell r="A112" t="str">
            <v>0107</v>
          </cell>
          <cell r="B112" t="str">
            <v>REJILLA 3 X 2, ALUMINIO</v>
          </cell>
          <cell r="C112" t="str">
            <v>UN</v>
          </cell>
          <cell r="D112">
            <v>3630</v>
          </cell>
          <cell r="E112">
            <v>0</v>
          </cell>
          <cell r="F112">
            <v>0</v>
          </cell>
        </row>
        <row r="113">
          <cell r="A113" t="str">
            <v>0108</v>
          </cell>
          <cell r="B113" t="str">
            <v>REJILLA 2", ALUMINIO</v>
          </cell>
          <cell r="C113" t="str">
            <v>UN</v>
          </cell>
          <cell r="D113">
            <v>3255</v>
          </cell>
          <cell r="E113">
            <v>0</v>
          </cell>
          <cell r="F113">
            <v>0</v>
          </cell>
        </row>
        <row r="114">
          <cell r="A114" t="str">
            <v>0109</v>
          </cell>
          <cell r="B114" t="str">
            <v>REJILLA 2*11/2", ALUMINIO</v>
          </cell>
          <cell r="C114" t="str">
            <v>UN</v>
          </cell>
          <cell r="D114">
            <v>2835</v>
          </cell>
          <cell r="E114">
            <v>0</v>
          </cell>
          <cell r="F114">
            <v>0</v>
          </cell>
        </row>
        <row r="115">
          <cell r="A115" t="str">
            <v>0110</v>
          </cell>
          <cell r="B115" t="str">
            <v>REJILLA PLASTICA 4X3"</v>
          </cell>
          <cell r="C115" t="str">
            <v>UN</v>
          </cell>
          <cell r="D115">
            <v>4305</v>
          </cell>
          <cell r="E115">
            <v>0</v>
          </cell>
          <cell r="F115">
            <v>0</v>
          </cell>
        </row>
        <row r="116">
          <cell r="A116" t="str">
            <v>0111</v>
          </cell>
          <cell r="B116" t="str">
            <v>REJILLA PLASTICA 3X1 1/2"</v>
          </cell>
          <cell r="C116" t="str">
            <v>UN</v>
          </cell>
          <cell r="D116">
            <v>2835</v>
          </cell>
          <cell r="E116">
            <v>0</v>
          </cell>
          <cell r="F116">
            <v>0</v>
          </cell>
        </row>
        <row r="117">
          <cell r="A117" t="str">
            <v>0112</v>
          </cell>
          <cell r="B117" t="str">
            <v>REJILLA PLASTICA 3X2"</v>
          </cell>
          <cell r="C117" t="str">
            <v>UN</v>
          </cell>
          <cell r="D117">
            <v>1785</v>
          </cell>
          <cell r="E117">
            <v>0</v>
          </cell>
          <cell r="F117">
            <v>0</v>
          </cell>
        </row>
        <row r="118">
          <cell r="A118" t="str">
            <v>0113</v>
          </cell>
          <cell r="B118" t="str">
            <v>REDUCCION 3X2, PVC - S</v>
          </cell>
          <cell r="C118" t="str">
            <v>UN</v>
          </cell>
          <cell r="D118">
            <v>3360</v>
          </cell>
          <cell r="E118">
            <v>0</v>
          </cell>
          <cell r="F118">
            <v>0</v>
          </cell>
        </row>
        <row r="119">
          <cell r="A119" t="str">
            <v>0114</v>
          </cell>
          <cell r="B119" t="str">
            <v>REDUCCION 2X11/2", PVC - S</v>
          </cell>
          <cell r="C119" t="str">
            <v>UN</v>
          </cell>
          <cell r="D119">
            <v>1439</v>
          </cell>
          <cell r="E119">
            <v>0</v>
          </cell>
          <cell r="F119">
            <v>0</v>
          </cell>
        </row>
        <row r="120">
          <cell r="A120" t="str">
            <v>0115</v>
          </cell>
          <cell r="B120" t="str">
            <v xml:space="preserve">SANITARIO BLANCO </v>
          </cell>
          <cell r="C120" t="str">
            <v>UN</v>
          </cell>
          <cell r="D120">
            <v>148990</v>
          </cell>
          <cell r="E120">
            <v>0</v>
          </cell>
          <cell r="F120">
            <v>0</v>
          </cell>
        </row>
        <row r="121">
          <cell r="A121" t="str">
            <v>0116</v>
          </cell>
          <cell r="B121" t="str">
            <v>MASILLA SELLA ZINC</v>
          </cell>
          <cell r="C121" t="str">
            <v>UN</v>
          </cell>
          <cell r="D121">
            <v>6165</v>
          </cell>
          <cell r="E121">
            <v>0</v>
          </cell>
          <cell r="F121">
            <v>0</v>
          </cell>
        </row>
        <row r="122">
          <cell r="A122" t="str">
            <v>0117</v>
          </cell>
          <cell r="B122" t="str">
            <v>HOJA DE SIERRA</v>
          </cell>
          <cell r="C122" t="str">
            <v>UN</v>
          </cell>
          <cell r="D122">
            <v>3082</v>
          </cell>
          <cell r="E122">
            <v>0</v>
          </cell>
          <cell r="F122">
            <v>0</v>
          </cell>
        </row>
        <row r="123">
          <cell r="A123" t="str">
            <v>0118</v>
          </cell>
          <cell r="B123" t="str">
            <v>SIFON CON REGISTRO 1.1/2 CR (ML)</v>
          </cell>
          <cell r="C123" t="str">
            <v>UN</v>
          </cell>
          <cell r="D123">
            <v>2504</v>
          </cell>
          <cell r="E123">
            <v>0</v>
          </cell>
          <cell r="F123">
            <v>0</v>
          </cell>
        </row>
        <row r="124">
          <cell r="A124" t="str">
            <v>0119</v>
          </cell>
          <cell r="B124" t="str">
            <v>SIFON CON REGISTRO 2"</v>
          </cell>
          <cell r="C124" t="str">
            <v>UN</v>
          </cell>
          <cell r="D124">
            <v>3788</v>
          </cell>
          <cell r="E124">
            <v>0</v>
          </cell>
          <cell r="F124">
            <v>0</v>
          </cell>
        </row>
        <row r="125">
          <cell r="A125" t="str">
            <v>0120</v>
          </cell>
          <cell r="B125" t="str">
            <v>SIFON SIN REGISTRO 3"</v>
          </cell>
          <cell r="C125" t="str">
            <v>UN</v>
          </cell>
          <cell r="D125">
            <v>5779</v>
          </cell>
          <cell r="E125">
            <v>0</v>
          </cell>
          <cell r="F125">
            <v>0</v>
          </cell>
        </row>
        <row r="126">
          <cell r="A126" t="str">
            <v>0121</v>
          </cell>
          <cell r="B126" t="str">
            <v>SIFON SIN REGISTRO 2"</v>
          </cell>
          <cell r="C126" t="str">
            <v>UN</v>
          </cell>
          <cell r="D126">
            <v>3875</v>
          </cell>
          <cell r="E126">
            <v>0</v>
          </cell>
          <cell r="F126">
            <v>0</v>
          </cell>
        </row>
        <row r="127">
          <cell r="A127" t="str">
            <v>0122</v>
          </cell>
          <cell r="B127" t="str">
            <v>SIFON SIN REGISTRO 1 1/2"</v>
          </cell>
          <cell r="C127" t="str">
            <v>UN</v>
          </cell>
          <cell r="D127">
            <v>2440</v>
          </cell>
          <cell r="E127">
            <v>0</v>
          </cell>
          <cell r="F127">
            <v>0</v>
          </cell>
        </row>
        <row r="128">
          <cell r="A128" t="str">
            <v>0123</v>
          </cell>
          <cell r="B128" t="str">
            <v>SIKADUR 42 ANCLAJE X 15 KILOS</v>
          </cell>
          <cell r="C128" t="str">
            <v>UN</v>
          </cell>
          <cell r="D128">
            <v>256622</v>
          </cell>
          <cell r="E128">
            <v>0</v>
          </cell>
          <cell r="F128">
            <v>0</v>
          </cell>
        </row>
        <row r="129">
          <cell r="A129" t="str">
            <v>0124</v>
          </cell>
          <cell r="B129" t="str">
            <v>SIKADUR 42 ANCLAJE X 5 KILOS</v>
          </cell>
          <cell r="C129" t="str">
            <v>UN</v>
          </cell>
          <cell r="D129">
            <v>142295</v>
          </cell>
          <cell r="E129">
            <v>0</v>
          </cell>
          <cell r="F129">
            <v>0</v>
          </cell>
        </row>
        <row r="130">
          <cell r="A130" t="str">
            <v>0125</v>
          </cell>
          <cell r="B130" t="str">
            <v>SILLA TEE 2"</v>
          </cell>
          <cell r="C130" t="str">
            <v>UN</v>
          </cell>
          <cell r="D130">
            <v>6293</v>
          </cell>
          <cell r="E130">
            <v>0</v>
          </cell>
          <cell r="F130">
            <v>0</v>
          </cell>
        </row>
        <row r="131">
          <cell r="A131" t="str">
            <v>0126</v>
          </cell>
          <cell r="B131" t="str">
            <v>SILLA TEE 3"</v>
          </cell>
          <cell r="C131" t="str">
            <v>UN</v>
          </cell>
          <cell r="D131">
            <v>8605.4751090000009</v>
          </cell>
          <cell r="E131">
            <v>0</v>
          </cell>
          <cell r="F131">
            <v>0</v>
          </cell>
        </row>
        <row r="132">
          <cell r="A132" t="str">
            <v>0127</v>
          </cell>
          <cell r="B132" t="str">
            <v>SILLA TEE 3"X 2"</v>
          </cell>
          <cell r="C132" t="str">
            <v>UN</v>
          </cell>
          <cell r="D132">
            <v>7642</v>
          </cell>
          <cell r="E132">
            <v>0</v>
          </cell>
          <cell r="F132">
            <v>0</v>
          </cell>
        </row>
        <row r="133">
          <cell r="A133" t="str">
            <v>0128</v>
          </cell>
          <cell r="B133" t="str">
            <v>SILICONA</v>
          </cell>
          <cell r="C133" t="str">
            <v>UN</v>
          </cell>
          <cell r="D133">
            <v>4495</v>
          </cell>
          <cell r="E133">
            <v>0</v>
          </cell>
          <cell r="F133">
            <v>0</v>
          </cell>
        </row>
        <row r="134">
          <cell r="A134" t="str">
            <v>0129</v>
          </cell>
          <cell r="B134" t="str">
            <v>SOLDADURA PVC DC 1/32</v>
          </cell>
          <cell r="C134" t="str">
            <v>UN</v>
          </cell>
          <cell r="D134">
            <v>10451</v>
          </cell>
          <cell r="E134">
            <v>0</v>
          </cell>
          <cell r="F134">
            <v>0</v>
          </cell>
        </row>
        <row r="135">
          <cell r="A135" t="str">
            <v>0130</v>
          </cell>
          <cell r="B135" t="str">
            <v>SOLDADURA ESTAÑO</v>
          </cell>
          <cell r="C135" t="str">
            <v>UN</v>
          </cell>
          <cell r="D135">
            <v>23761</v>
          </cell>
          <cell r="E135">
            <v>0</v>
          </cell>
          <cell r="F135">
            <v>0</v>
          </cell>
        </row>
        <row r="136">
          <cell r="A136" t="str">
            <v>0131</v>
          </cell>
          <cell r="B136" t="str">
            <v>SOLDALIST 1/32 (125 GRS)</v>
          </cell>
          <cell r="C136" t="str">
            <v>UN</v>
          </cell>
          <cell r="D136">
            <v>3853</v>
          </cell>
          <cell r="E136">
            <v>0</v>
          </cell>
          <cell r="F136">
            <v>0</v>
          </cell>
        </row>
        <row r="137">
          <cell r="A137" t="str">
            <v>0132</v>
          </cell>
          <cell r="B137" t="str">
            <v>TABLILLA</v>
          </cell>
          <cell r="C137" t="str">
            <v>M2</v>
          </cell>
          <cell r="D137">
            <v>10059</v>
          </cell>
          <cell r="E137">
            <v>0</v>
          </cell>
          <cell r="F137">
            <v>0</v>
          </cell>
        </row>
        <row r="138">
          <cell r="A138" t="str">
            <v>0133</v>
          </cell>
          <cell r="B138" t="str">
            <v>TABLON FORMALETA DE 19 MM 1.53 X 2.44</v>
          </cell>
          <cell r="C138" t="str">
            <v>LAMINA</v>
          </cell>
          <cell r="D138">
            <v>141283</v>
          </cell>
          <cell r="E138">
            <v>0</v>
          </cell>
          <cell r="F138">
            <v>0</v>
          </cell>
        </row>
        <row r="139">
          <cell r="A139" t="str">
            <v>0134</v>
          </cell>
          <cell r="B139" t="str">
            <v>TABLON FORMALETA DE 19 MM 1.83 X 2.44</v>
          </cell>
          <cell r="C139" t="str">
            <v>LAMINA</v>
          </cell>
          <cell r="D139">
            <v>156696</v>
          </cell>
          <cell r="E139">
            <v>0</v>
          </cell>
          <cell r="F139">
            <v>0</v>
          </cell>
        </row>
        <row r="140">
          <cell r="A140" t="str">
            <v>0135</v>
          </cell>
          <cell r="B140" t="str">
            <v>TAPON ROSCADO 1/2"</v>
          </cell>
          <cell r="C140" t="str">
            <v>UN</v>
          </cell>
          <cell r="D140">
            <v>256</v>
          </cell>
          <cell r="E140">
            <v>0</v>
          </cell>
          <cell r="F140">
            <v>0</v>
          </cell>
        </row>
        <row r="141">
          <cell r="A141" t="str">
            <v>0136</v>
          </cell>
          <cell r="B141" t="str">
            <v>TAPON SOLDADO 1/2"</v>
          </cell>
          <cell r="C141" t="str">
            <v>UN</v>
          </cell>
          <cell r="D141">
            <v>166</v>
          </cell>
          <cell r="E141">
            <v>0</v>
          </cell>
          <cell r="F141">
            <v>0</v>
          </cell>
        </row>
        <row r="142">
          <cell r="A142" t="str">
            <v>0137</v>
          </cell>
          <cell r="B142" t="str">
            <v>TAPON SOLDADO 2"</v>
          </cell>
          <cell r="C142" t="str">
            <v>UN</v>
          </cell>
          <cell r="D142">
            <v>166</v>
          </cell>
          <cell r="E142">
            <v>0</v>
          </cell>
          <cell r="F142">
            <v>0</v>
          </cell>
        </row>
        <row r="143">
          <cell r="A143" t="str">
            <v>0138</v>
          </cell>
          <cell r="B143" t="str">
            <v>TEE PRESION 1/2"</v>
          </cell>
          <cell r="C143" t="str">
            <v>UN</v>
          </cell>
          <cell r="D143">
            <v>387</v>
          </cell>
          <cell r="E143">
            <v>0</v>
          </cell>
          <cell r="F143">
            <v>0</v>
          </cell>
        </row>
        <row r="144">
          <cell r="A144" t="str">
            <v>0139</v>
          </cell>
          <cell r="B144" t="str">
            <v>TEE SANITARIA 1.1/2 (ML)</v>
          </cell>
          <cell r="C144" t="str">
            <v>UN</v>
          </cell>
          <cell r="D144">
            <v>2562</v>
          </cell>
          <cell r="E144">
            <v>0</v>
          </cell>
          <cell r="F144">
            <v>0</v>
          </cell>
        </row>
        <row r="145">
          <cell r="A145" t="str">
            <v>0140</v>
          </cell>
          <cell r="B145" t="str">
            <v>TEE SANITARIA 2"</v>
          </cell>
          <cell r="C145" t="str">
            <v>UN</v>
          </cell>
          <cell r="D145">
            <v>3463</v>
          </cell>
          <cell r="E145">
            <v>0</v>
          </cell>
          <cell r="F145">
            <v>0</v>
          </cell>
        </row>
        <row r="146">
          <cell r="A146" t="str">
            <v>0141</v>
          </cell>
          <cell r="B146" t="str">
            <v xml:space="preserve">TEE SANITARIA 3 X 2 </v>
          </cell>
          <cell r="C146" t="str">
            <v>UN</v>
          </cell>
          <cell r="D146">
            <v>8136</v>
          </cell>
          <cell r="E146">
            <v>0</v>
          </cell>
          <cell r="F146">
            <v>0</v>
          </cell>
        </row>
        <row r="147">
          <cell r="A147" t="str">
            <v>0142</v>
          </cell>
          <cell r="B147" t="str">
            <v xml:space="preserve">TEE SANITARIA 3" </v>
          </cell>
          <cell r="C147" t="str">
            <v>UN</v>
          </cell>
          <cell r="D147">
            <v>4316</v>
          </cell>
          <cell r="E147">
            <v>0</v>
          </cell>
          <cell r="F147">
            <v>0</v>
          </cell>
        </row>
        <row r="148">
          <cell r="A148" t="str">
            <v>0143</v>
          </cell>
          <cell r="B148" t="str">
            <v xml:space="preserve">TEE SANITARIA 4" </v>
          </cell>
          <cell r="C148" t="str">
            <v>UN</v>
          </cell>
          <cell r="D148">
            <v>8707</v>
          </cell>
          <cell r="E148">
            <v>0</v>
          </cell>
          <cell r="F148">
            <v>0</v>
          </cell>
        </row>
        <row r="149">
          <cell r="A149" t="str">
            <v>0144</v>
          </cell>
          <cell r="B149" t="str">
            <v>TEFLON DE 1/2"X10M</v>
          </cell>
          <cell r="C149" t="str">
            <v>UN</v>
          </cell>
          <cell r="D149">
            <v>903</v>
          </cell>
          <cell r="E149">
            <v>0</v>
          </cell>
          <cell r="F149">
            <v>0</v>
          </cell>
        </row>
        <row r="150">
          <cell r="A150" t="str">
            <v>0145</v>
          </cell>
          <cell r="B150" t="str">
            <v>TEJA DE BARRO</v>
          </cell>
          <cell r="C150" t="str">
            <v>UN</v>
          </cell>
          <cell r="D150">
            <v>891</v>
          </cell>
          <cell r="E150">
            <v>0</v>
          </cell>
          <cell r="F150">
            <v>0</v>
          </cell>
        </row>
        <row r="151">
          <cell r="A151" t="str">
            <v>0146</v>
          </cell>
          <cell r="B151" t="str">
            <v>TEJA FIBROCEMENTO #4</v>
          </cell>
          <cell r="C151" t="str">
            <v>UN</v>
          </cell>
          <cell r="D151">
            <v>19522</v>
          </cell>
          <cell r="E151">
            <v>0</v>
          </cell>
          <cell r="F151">
            <v>0</v>
          </cell>
        </row>
        <row r="152">
          <cell r="A152" t="str">
            <v>0147</v>
          </cell>
          <cell r="B152" t="str">
            <v>TEJA FIBROCEMENTO #6</v>
          </cell>
          <cell r="C152" t="str">
            <v>UN</v>
          </cell>
          <cell r="D152">
            <v>27999</v>
          </cell>
          <cell r="E152">
            <v>0</v>
          </cell>
          <cell r="F152">
            <v>0</v>
          </cell>
        </row>
        <row r="153">
          <cell r="A153" t="str">
            <v>0148</v>
          </cell>
          <cell r="B153" t="str">
            <v>TEJA FIBROCEMENTO #8</v>
          </cell>
          <cell r="C153" t="str">
            <v>UN</v>
          </cell>
          <cell r="D153">
            <v>35119</v>
          </cell>
          <cell r="E153">
            <v>0</v>
          </cell>
          <cell r="F153">
            <v>0</v>
          </cell>
        </row>
        <row r="154">
          <cell r="A154" t="str">
            <v>0149</v>
          </cell>
          <cell r="B154" t="str">
            <v>TEJA FIBROCEMENTO #10</v>
          </cell>
          <cell r="C154" t="str">
            <v>UN</v>
          </cell>
          <cell r="D154">
            <v>44177</v>
          </cell>
          <cell r="E154">
            <v>0</v>
          </cell>
          <cell r="F154">
            <v>0</v>
          </cell>
        </row>
        <row r="155">
          <cell r="A155" t="str">
            <v>0150</v>
          </cell>
          <cell r="B155" t="str">
            <v xml:space="preserve">TEJA TRASLUCIDA # 6 </v>
          </cell>
          <cell r="C155" t="str">
            <v>UN</v>
          </cell>
          <cell r="D155">
            <v>27614</v>
          </cell>
          <cell r="E155">
            <v>0</v>
          </cell>
          <cell r="F155">
            <v>0</v>
          </cell>
        </row>
        <row r="156">
          <cell r="A156" t="str">
            <v>0151</v>
          </cell>
          <cell r="B156" t="str">
            <v>TEJA TRASLUCIDA #8</v>
          </cell>
          <cell r="C156" t="str">
            <v>UN</v>
          </cell>
          <cell r="D156">
            <v>34125</v>
          </cell>
          <cell r="E156">
            <v>0</v>
          </cell>
          <cell r="F156">
            <v>0</v>
          </cell>
        </row>
        <row r="157">
          <cell r="A157" t="str">
            <v>0152</v>
          </cell>
          <cell r="B157" t="str">
            <v>TEJA ZINC(2.1M)</v>
          </cell>
          <cell r="C157" t="str">
            <v>UN</v>
          </cell>
          <cell r="D157">
            <v>16697</v>
          </cell>
          <cell r="E157">
            <v>0</v>
          </cell>
          <cell r="F157">
            <v>0</v>
          </cell>
        </row>
        <row r="158">
          <cell r="A158" t="str">
            <v>0153</v>
          </cell>
          <cell r="B158" t="str">
            <v>TEJA ZINC (3.0M)</v>
          </cell>
          <cell r="C158" t="str">
            <v>UN</v>
          </cell>
          <cell r="D158">
            <v>24146</v>
          </cell>
          <cell r="E158">
            <v>0</v>
          </cell>
          <cell r="F158">
            <v>0</v>
          </cell>
        </row>
        <row r="159">
          <cell r="A159" t="str">
            <v>0154</v>
          </cell>
          <cell r="B159" t="str">
            <v>THINNER BOTELLA EXTRA</v>
          </cell>
          <cell r="C159" t="str">
            <v>BOTELLA</v>
          </cell>
          <cell r="D159">
            <v>3210</v>
          </cell>
          <cell r="E159">
            <v>0</v>
          </cell>
          <cell r="F159">
            <v>0</v>
          </cell>
        </row>
        <row r="160">
          <cell r="A160" t="str">
            <v>0155</v>
          </cell>
          <cell r="B160" t="str">
            <v>TORNILLO ENSAMBLE 1.5/8 (1.1/2)</v>
          </cell>
          <cell r="C160" t="str">
            <v>UN</v>
          </cell>
          <cell r="D160">
            <v>33</v>
          </cell>
          <cell r="E160">
            <v>0</v>
          </cell>
          <cell r="F160">
            <v>0</v>
          </cell>
        </row>
        <row r="161">
          <cell r="A161" t="str">
            <v>0156</v>
          </cell>
          <cell r="B161" t="str">
            <v>TORNILLO ENSAMBLE 6 X 1" NEGRO</v>
          </cell>
          <cell r="C161" t="str">
            <v>UN</v>
          </cell>
          <cell r="D161">
            <v>18</v>
          </cell>
          <cell r="E161">
            <v>0</v>
          </cell>
          <cell r="F161">
            <v>0</v>
          </cell>
        </row>
        <row r="162">
          <cell r="A162" t="str">
            <v>0157</v>
          </cell>
          <cell r="B162" t="str">
            <v>TORNILLO LAMINA CABEZA REDONDA 12X2</v>
          </cell>
          <cell r="C162" t="str">
            <v>UN</v>
          </cell>
          <cell r="D162">
            <v>128</v>
          </cell>
          <cell r="E162">
            <v>0</v>
          </cell>
          <cell r="F162">
            <v>0</v>
          </cell>
        </row>
        <row r="163">
          <cell r="A163" t="str">
            <v>0158</v>
          </cell>
          <cell r="B163" t="str">
            <v>TUBERIA CORRUGADA PERFORADA 4"</v>
          </cell>
          <cell r="C163" t="str">
            <v>M</v>
          </cell>
          <cell r="D163">
            <v>24146</v>
          </cell>
          <cell r="E163">
            <v>0</v>
          </cell>
          <cell r="F163">
            <v>0</v>
          </cell>
        </row>
        <row r="164">
          <cell r="A164" t="str">
            <v>0159</v>
          </cell>
          <cell r="B164" t="str">
            <v>TUBERIA AGUAS LLUVIAS 3"</v>
          </cell>
          <cell r="C164" t="str">
            <v>M</v>
          </cell>
          <cell r="D164">
            <v>4752</v>
          </cell>
          <cell r="E164">
            <v>0</v>
          </cell>
          <cell r="F164">
            <v>0</v>
          </cell>
        </row>
        <row r="165">
          <cell r="A165" t="str">
            <v>0160</v>
          </cell>
          <cell r="B165" t="str">
            <v xml:space="preserve">TUBERIA PRESION 1/2" RDE 13.5 </v>
          </cell>
          <cell r="C165" t="str">
            <v>M</v>
          </cell>
          <cell r="D165">
            <v>1690</v>
          </cell>
          <cell r="E165">
            <v>0</v>
          </cell>
          <cell r="F165">
            <v>0</v>
          </cell>
        </row>
        <row r="166">
          <cell r="A166" t="str">
            <v>0161</v>
          </cell>
          <cell r="B166" t="str">
            <v xml:space="preserve">TUBERIA SANITARIA 1.1/2" </v>
          </cell>
          <cell r="C166" t="str">
            <v>M</v>
          </cell>
          <cell r="D166">
            <v>4035</v>
          </cell>
          <cell r="E166">
            <v>0</v>
          </cell>
          <cell r="F166">
            <v>0</v>
          </cell>
        </row>
        <row r="167">
          <cell r="A167" t="str">
            <v>0162</v>
          </cell>
          <cell r="B167" t="str">
            <v xml:space="preserve">TUBERIA SANITARIA 2" </v>
          </cell>
          <cell r="C167" t="str">
            <v>M</v>
          </cell>
          <cell r="D167">
            <v>6053</v>
          </cell>
          <cell r="E167">
            <v>0</v>
          </cell>
          <cell r="F167">
            <v>0</v>
          </cell>
        </row>
        <row r="168">
          <cell r="A168" t="str">
            <v>0163</v>
          </cell>
          <cell r="B168" t="str">
            <v xml:space="preserve">TUBERIA SANITARIA 3" </v>
          </cell>
          <cell r="C168" t="str">
            <v>M</v>
          </cell>
          <cell r="D168">
            <v>7473</v>
          </cell>
          <cell r="E168">
            <v>0</v>
          </cell>
          <cell r="F168">
            <v>0</v>
          </cell>
        </row>
        <row r="169">
          <cell r="A169" t="str">
            <v>0164</v>
          </cell>
          <cell r="B169" t="str">
            <v xml:space="preserve">TUBERIA SANITARIA 4" </v>
          </cell>
          <cell r="C169" t="str">
            <v>M</v>
          </cell>
          <cell r="D169">
            <v>9119</v>
          </cell>
          <cell r="E169">
            <v>0</v>
          </cell>
          <cell r="F169">
            <v>0</v>
          </cell>
        </row>
        <row r="170">
          <cell r="A170" t="str">
            <v>0165</v>
          </cell>
          <cell r="B170" t="str">
            <v>TUBERIA 1/2" COBRE</v>
          </cell>
          <cell r="C170" t="str">
            <v>M</v>
          </cell>
          <cell r="D170">
            <v>17339</v>
          </cell>
          <cell r="E170">
            <v>0</v>
          </cell>
          <cell r="F170">
            <v>0</v>
          </cell>
        </row>
        <row r="171">
          <cell r="A171" t="str">
            <v>0166</v>
          </cell>
          <cell r="B171" t="str">
            <v>UNION PRESION 1/2"</v>
          </cell>
          <cell r="C171" t="str">
            <v>UN</v>
          </cell>
          <cell r="D171">
            <v>181</v>
          </cell>
          <cell r="E171">
            <v>0</v>
          </cell>
          <cell r="F171">
            <v>0</v>
          </cell>
        </row>
        <row r="172">
          <cell r="A172" t="str">
            <v>0167</v>
          </cell>
          <cell r="B172" t="str">
            <v>UNION SANITARIA 1.1/2"</v>
          </cell>
          <cell r="C172" t="str">
            <v>UN</v>
          </cell>
          <cell r="D172">
            <v>1013</v>
          </cell>
          <cell r="E172">
            <v>0</v>
          </cell>
          <cell r="F172">
            <v>0</v>
          </cell>
        </row>
        <row r="173">
          <cell r="A173" t="str">
            <v>0168</v>
          </cell>
          <cell r="B173" t="str">
            <v>UNION SANITARIA 2"</v>
          </cell>
          <cell r="C173" t="str">
            <v>UN</v>
          </cell>
          <cell r="D173">
            <v>1369</v>
          </cell>
          <cell r="E173">
            <v>0</v>
          </cell>
          <cell r="F173">
            <v>0</v>
          </cell>
        </row>
        <row r="174">
          <cell r="A174" t="str">
            <v>0169</v>
          </cell>
          <cell r="B174" t="str">
            <v>UNION SANITARIA 3"</v>
          </cell>
          <cell r="C174" t="str">
            <v>UN</v>
          </cell>
          <cell r="D174">
            <v>1852</v>
          </cell>
          <cell r="E174">
            <v>0</v>
          </cell>
          <cell r="F174">
            <v>0</v>
          </cell>
        </row>
        <row r="175">
          <cell r="A175" t="str">
            <v>0170</v>
          </cell>
          <cell r="B175" t="str">
            <v>UNION DE EXPANSION 3"</v>
          </cell>
          <cell r="C175" t="str">
            <v>UN</v>
          </cell>
          <cell r="D175">
            <v>13486</v>
          </cell>
          <cell r="E175">
            <v>0</v>
          </cell>
          <cell r="F175">
            <v>0</v>
          </cell>
        </row>
        <row r="176">
          <cell r="A176" t="str">
            <v>0171</v>
          </cell>
          <cell r="B176" t="str">
            <v>VARILLA CORRUGADA 1/2 LEGITIMA</v>
          </cell>
          <cell r="C176" t="str">
            <v>UN</v>
          </cell>
          <cell r="D176">
            <v>13088</v>
          </cell>
          <cell r="E176">
            <v>0</v>
          </cell>
          <cell r="F176">
            <v>0</v>
          </cell>
        </row>
        <row r="177">
          <cell r="A177" t="str">
            <v>0172</v>
          </cell>
          <cell r="B177" t="str">
            <v>VARILLA CORRUGADA 1/4 X 6</v>
          </cell>
          <cell r="C177" t="str">
            <v>UN</v>
          </cell>
          <cell r="D177">
            <v>3669</v>
          </cell>
          <cell r="E177">
            <v>0</v>
          </cell>
          <cell r="F177">
            <v>0</v>
          </cell>
        </row>
        <row r="178">
          <cell r="A178" t="str">
            <v>0173</v>
          </cell>
          <cell r="B178" t="str">
            <v>VARILLA CORRUGADA 3/8 X 6</v>
          </cell>
          <cell r="C178" t="str">
            <v>UN</v>
          </cell>
          <cell r="D178">
            <v>7889</v>
          </cell>
          <cell r="E178">
            <v>0</v>
          </cell>
          <cell r="F178">
            <v>0</v>
          </cell>
        </row>
        <row r="179">
          <cell r="A179" t="str">
            <v>0174</v>
          </cell>
          <cell r="B179" t="str">
            <v>YEE REDUCIDA 3X2</v>
          </cell>
          <cell r="C179" t="str">
            <v>UN</v>
          </cell>
          <cell r="D179">
            <v>5522</v>
          </cell>
          <cell r="E179">
            <v>0</v>
          </cell>
          <cell r="F179">
            <v>0</v>
          </cell>
        </row>
        <row r="180">
          <cell r="A180" t="str">
            <v>0175</v>
          </cell>
          <cell r="B180" t="str">
            <v>YEE SANITARIA. 1 1/2"</v>
          </cell>
          <cell r="C180" t="str">
            <v>UN</v>
          </cell>
          <cell r="D180">
            <v>5009</v>
          </cell>
          <cell r="E180">
            <v>0</v>
          </cell>
          <cell r="F180">
            <v>0</v>
          </cell>
        </row>
        <row r="181">
          <cell r="A181" t="str">
            <v>0176</v>
          </cell>
          <cell r="B181" t="str">
            <v>YEE SANITARIA 2"</v>
          </cell>
          <cell r="C181" t="str">
            <v>UN</v>
          </cell>
          <cell r="D181">
            <v>3724</v>
          </cell>
          <cell r="E181">
            <v>0</v>
          </cell>
          <cell r="F181">
            <v>0</v>
          </cell>
        </row>
        <row r="182">
          <cell r="A182" t="str">
            <v>0177</v>
          </cell>
          <cell r="B182" t="str">
            <v>YEE SANITARIA. 3"</v>
          </cell>
          <cell r="C182" t="str">
            <v>UN</v>
          </cell>
          <cell r="D182">
            <v>6165</v>
          </cell>
          <cell r="E182">
            <v>0</v>
          </cell>
          <cell r="F182">
            <v>0</v>
          </cell>
        </row>
        <row r="183">
          <cell r="A183" t="str">
            <v>0178</v>
          </cell>
          <cell r="B183" t="str">
            <v>CEMENTO GRIS (50 KG)</v>
          </cell>
          <cell r="C183" t="str">
            <v>SACO</v>
          </cell>
          <cell r="D183">
            <v>26250</v>
          </cell>
          <cell r="E183">
            <v>0</v>
          </cell>
          <cell r="F183">
            <v>0</v>
          </cell>
        </row>
        <row r="184">
          <cell r="A184" t="str">
            <v>0179</v>
          </cell>
          <cell r="B184" t="str">
            <v>CEMENTO BLANCO  (20 KG)</v>
          </cell>
          <cell r="C184" t="str">
            <v>SACO</v>
          </cell>
          <cell r="D184">
            <v>26250</v>
          </cell>
          <cell r="E184">
            <v>0</v>
          </cell>
          <cell r="F184">
            <v>0</v>
          </cell>
        </row>
        <row r="185">
          <cell r="A185" t="str">
            <v>0180</v>
          </cell>
          <cell r="B185" t="str">
            <v>ARENA DE REVOQUE</v>
          </cell>
          <cell r="C185" t="str">
            <v>M3</v>
          </cell>
          <cell r="D185">
            <v>60900</v>
          </cell>
          <cell r="E185">
            <v>0</v>
          </cell>
          <cell r="F185">
            <v>0</v>
          </cell>
        </row>
        <row r="186">
          <cell r="A186" t="str">
            <v>0181</v>
          </cell>
          <cell r="B186" t="str">
            <v>ARENA DE PEGA</v>
          </cell>
          <cell r="C186" t="str">
            <v>M3</v>
          </cell>
          <cell r="D186">
            <v>50925</v>
          </cell>
          <cell r="E186">
            <v>0</v>
          </cell>
          <cell r="F186">
            <v>0</v>
          </cell>
        </row>
        <row r="187">
          <cell r="A187" t="str">
            <v>0182</v>
          </cell>
          <cell r="B187" t="str">
            <v>ARENA DE CONCRETO</v>
          </cell>
          <cell r="C187" t="str">
            <v>M3</v>
          </cell>
          <cell r="D187">
            <v>67515</v>
          </cell>
          <cell r="E187">
            <v>0</v>
          </cell>
          <cell r="F187">
            <v>0</v>
          </cell>
        </row>
        <row r="188">
          <cell r="A188" t="str">
            <v>0183</v>
          </cell>
          <cell r="B188" t="str">
            <v>TRITURADO</v>
          </cell>
          <cell r="C188" t="str">
            <v>M3</v>
          </cell>
          <cell r="D188">
            <v>82950</v>
          </cell>
          <cell r="E188">
            <v>0</v>
          </cell>
          <cell r="F188">
            <v>0</v>
          </cell>
        </row>
        <row r="189">
          <cell r="A189" t="str">
            <v>0184</v>
          </cell>
          <cell r="B189" t="str">
            <v>MESON ACERO INOX. 1,5X,6M, INCLUYE POZUELO</v>
          </cell>
          <cell r="C189" t="str">
            <v>UN</v>
          </cell>
          <cell r="D189">
            <v>230195</v>
          </cell>
          <cell r="E189">
            <v>0</v>
          </cell>
          <cell r="F189">
            <v>0</v>
          </cell>
        </row>
        <row r="190">
          <cell r="A190" t="str">
            <v>0185</v>
          </cell>
          <cell r="B190" t="str">
            <v>MESON ACERO INOX. 1,8X,6M, INCLUYE POZUELO</v>
          </cell>
          <cell r="C190" t="str">
            <v>UN</v>
          </cell>
          <cell r="D190">
            <v>286996</v>
          </cell>
          <cell r="E190">
            <v>0</v>
          </cell>
          <cell r="F190">
            <v>0</v>
          </cell>
        </row>
        <row r="191">
          <cell r="A191" t="str">
            <v>0186</v>
          </cell>
          <cell r="B191" t="str">
            <v>MESON ACERO INOX. 2,0X,6M, INCLUYE POZUELO</v>
          </cell>
          <cell r="C191" t="str">
            <v>UN</v>
          </cell>
          <cell r="D191">
            <v>326899</v>
          </cell>
          <cell r="E191">
            <v>0</v>
          </cell>
          <cell r="F191">
            <v>0</v>
          </cell>
        </row>
        <row r="192">
          <cell r="A192" t="str">
            <v>0187</v>
          </cell>
          <cell r="B192" t="str">
            <v>MESON ACERO INOX. 1,0X,6M, INCLUYE POZUELO</v>
          </cell>
          <cell r="C192" t="str">
            <v>UN</v>
          </cell>
          <cell r="D192">
            <v>83098</v>
          </cell>
          <cell r="E192">
            <v>0</v>
          </cell>
          <cell r="F192">
            <v>0</v>
          </cell>
        </row>
        <row r="193">
          <cell r="A193" t="str">
            <v>0188</v>
          </cell>
          <cell r="B193" t="str">
            <v>POZUELO ACERO INOX. 0,4 X 0,6M</v>
          </cell>
          <cell r="C193" t="str">
            <v>UN</v>
          </cell>
          <cell r="D193">
            <v>66434</v>
          </cell>
          <cell r="E193">
            <v>0</v>
          </cell>
          <cell r="F193">
            <v>0</v>
          </cell>
        </row>
        <row r="194">
          <cell r="A194" t="str">
            <v>0189</v>
          </cell>
          <cell r="B194" t="str">
            <v>GRIFERÍA LAVAPLATOS</v>
          </cell>
          <cell r="C194" t="str">
            <v>UN</v>
          </cell>
          <cell r="D194">
            <v>13871</v>
          </cell>
          <cell r="E194">
            <v>0</v>
          </cell>
          <cell r="F194">
            <v>0</v>
          </cell>
        </row>
        <row r="195">
          <cell r="A195" t="str">
            <v>0190</v>
          </cell>
          <cell r="B195" t="str">
            <v>PUERTA METALICA 0,70 X2.1M, INCLUYE MARCO, ALA Y CERRADURA</v>
          </cell>
          <cell r="C195" t="str">
            <v>UN</v>
          </cell>
          <cell r="D195">
            <v>218925</v>
          </cell>
          <cell r="E195">
            <v>0</v>
          </cell>
          <cell r="F195">
            <v>0</v>
          </cell>
        </row>
        <row r="196">
          <cell r="A196" t="str">
            <v>0191</v>
          </cell>
          <cell r="B196" t="str">
            <v>PUERTA EN MADERA DE 0,80  X 2.1 M, INCLUYE MARCO, ALA EN TRIPEX Y CERRADURA DE POMO</v>
          </cell>
          <cell r="C196" t="str">
            <v>UN</v>
          </cell>
          <cell r="D196">
            <v>153300</v>
          </cell>
          <cell r="E196">
            <v>0</v>
          </cell>
          <cell r="F196">
            <v>0</v>
          </cell>
        </row>
        <row r="197">
          <cell r="A197" t="str">
            <v>0192</v>
          </cell>
          <cell r="B197" t="str">
            <v>PUERTA EN MADERA DE 0,70  X 2.1 M, INCLUYE MARCO, ALA EN TRIPEX Y CERRADURA DE POMO</v>
          </cell>
          <cell r="C197" t="str">
            <v>UN</v>
          </cell>
          <cell r="D197">
            <v>140700</v>
          </cell>
          <cell r="E197">
            <v>0</v>
          </cell>
          <cell r="F197">
            <v>0</v>
          </cell>
        </row>
        <row r="198">
          <cell r="A198" t="str">
            <v>0193</v>
          </cell>
          <cell r="B198" t="str">
            <v>VENTANA  EN ALUMINIO CRUDO O ANONIZADO DE  1.0 x 1.0 m</v>
          </cell>
          <cell r="C198" t="str">
            <v>UN</v>
          </cell>
          <cell r="D198">
            <v>115500</v>
          </cell>
          <cell r="E198">
            <v>0</v>
          </cell>
          <cell r="F198">
            <v>0</v>
          </cell>
        </row>
        <row r="199">
          <cell r="A199" t="str">
            <v>0194</v>
          </cell>
          <cell r="B199" t="str">
            <v>VENTANA EN ALUMINIO CRUDO O ANONIZADO 0,30 X 0,60 m. TIPO CELOCIA</v>
          </cell>
          <cell r="C199" t="str">
            <v>UN</v>
          </cell>
          <cell r="D199">
            <v>69300</v>
          </cell>
          <cell r="E199">
            <v>0</v>
          </cell>
          <cell r="F199">
            <v>0</v>
          </cell>
        </row>
        <row r="200">
          <cell r="A200" t="str">
            <v>0195</v>
          </cell>
          <cell r="B200" t="str">
            <v>LAVADERO EN CERAMICA 1.0X.6M</v>
          </cell>
          <cell r="C200" t="str">
            <v>UN</v>
          </cell>
          <cell r="D200">
            <v>94500</v>
          </cell>
          <cell r="E200">
            <v>0</v>
          </cell>
          <cell r="F200">
            <v>0</v>
          </cell>
        </row>
        <row r="201">
          <cell r="A201" t="str">
            <v>0196</v>
          </cell>
          <cell r="B201" t="str">
            <v>LAVADERO EN CERAMICA 0.9X.6M</v>
          </cell>
          <cell r="C201" t="str">
            <v>UN</v>
          </cell>
          <cell r="D201">
            <v>89250</v>
          </cell>
          <cell r="E201">
            <v>0</v>
          </cell>
          <cell r="F201">
            <v>0</v>
          </cell>
        </row>
        <row r="202">
          <cell r="A202" t="str">
            <v>0197</v>
          </cell>
          <cell r="B202" t="str">
            <v>LAVADERO EN CERAMICA 0.8X.6M</v>
          </cell>
          <cell r="C202" t="str">
            <v>UN</v>
          </cell>
          <cell r="D202">
            <v>84000</v>
          </cell>
          <cell r="E202">
            <v>0</v>
          </cell>
          <cell r="F202">
            <v>0</v>
          </cell>
        </row>
        <row r="203">
          <cell r="A203" t="str">
            <v>0198</v>
          </cell>
          <cell r="B203" t="str">
            <v>LAVADERO EN CERAMICA 0.7X.6M</v>
          </cell>
          <cell r="C203" t="str">
            <v>UN</v>
          </cell>
          <cell r="D203">
            <v>78750</v>
          </cell>
          <cell r="E203">
            <v>0</v>
          </cell>
          <cell r="F203">
            <v>0</v>
          </cell>
        </row>
        <row r="204">
          <cell r="A204" t="str">
            <v>0199</v>
          </cell>
          <cell r="B204" t="str">
            <v>ALAMBRE #12</v>
          </cell>
          <cell r="C204" t="str">
            <v>M</v>
          </cell>
          <cell r="D204">
            <v>1155</v>
          </cell>
          <cell r="E204">
            <v>0</v>
          </cell>
          <cell r="F204">
            <v>0</v>
          </cell>
        </row>
        <row r="205">
          <cell r="A205" t="str">
            <v>0200</v>
          </cell>
          <cell r="B205" t="str">
            <v xml:space="preserve">ALAMBRE #14 </v>
          </cell>
          <cell r="C205" t="str">
            <v>M</v>
          </cell>
          <cell r="D205">
            <v>518</v>
          </cell>
          <cell r="E205">
            <v>0</v>
          </cell>
          <cell r="F205">
            <v>0</v>
          </cell>
        </row>
        <row r="206">
          <cell r="A206" t="str">
            <v>0201</v>
          </cell>
          <cell r="B206" t="str">
            <v>TUBERÍA CONDUIT 1/2</v>
          </cell>
          <cell r="C206" t="str">
            <v>M</v>
          </cell>
          <cell r="D206">
            <v>1155</v>
          </cell>
          <cell r="E206">
            <v>0</v>
          </cell>
          <cell r="F206">
            <v>0</v>
          </cell>
        </row>
        <row r="207">
          <cell r="A207" t="str">
            <v>0202</v>
          </cell>
          <cell r="B207" t="str">
            <v>TUBERÍA CONDUIT 3/4</v>
          </cell>
          <cell r="C207" t="str">
            <v>UN</v>
          </cell>
          <cell r="D207">
            <v>1581</v>
          </cell>
          <cell r="E207">
            <v>0</v>
          </cell>
          <cell r="F207">
            <v>0</v>
          </cell>
        </row>
        <row r="208">
          <cell r="A208" t="str">
            <v>0203</v>
          </cell>
          <cell r="B208" t="str">
            <v>CURVAS CONDUIT 1/2</v>
          </cell>
          <cell r="C208" t="str">
            <v>UN</v>
          </cell>
          <cell r="D208">
            <v>321</v>
          </cell>
          <cell r="E208">
            <v>0</v>
          </cell>
          <cell r="F208">
            <v>0</v>
          </cell>
        </row>
        <row r="209">
          <cell r="A209" t="str">
            <v>0204</v>
          </cell>
          <cell r="B209" t="str">
            <v>CAJA PVC 2X4</v>
          </cell>
          <cell r="C209" t="str">
            <v>UN</v>
          </cell>
          <cell r="D209">
            <v>449</v>
          </cell>
          <cell r="E209">
            <v>0</v>
          </cell>
          <cell r="F209">
            <v>0</v>
          </cell>
        </row>
        <row r="210">
          <cell r="A210" t="str">
            <v>0205</v>
          </cell>
          <cell r="B210" t="str">
            <v xml:space="preserve">CAJA PVC OCTAGONAL </v>
          </cell>
          <cell r="C210" t="str">
            <v>UN</v>
          </cell>
          <cell r="D210">
            <v>1390</v>
          </cell>
          <cell r="E210">
            <v>0</v>
          </cell>
          <cell r="F210">
            <v>0</v>
          </cell>
        </row>
        <row r="211">
          <cell r="A211" t="str">
            <v>0206</v>
          </cell>
          <cell r="B211" t="str">
            <v>CAJA 4*4 GALVANIZADA</v>
          </cell>
          <cell r="C211" t="str">
            <v>UN</v>
          </cell>
          <cell r="D211">
            <v>716</v>
          </cell>
          <cell r="E211">
            <v>0</v>
          </cell>
          <cell r="F211">
            <v>0</v>
          </cell>
        </row>
        <row r="212">
          <cell r="A212" t="str">
            <v>0207</v>
          </cell>
          <cell r="B212" t="str">
            <v>TAPA CAJA 4*4</v>
          </cell>
          <cell r="C212" t="str">
            <v>UN</v>
          </cell>
          <cell r="D212">
            <v>213</v>
          </cell>
          <cell r="E212">
            <v>0</v>
          </cell>
          <cell r="F212">
            <v>0</v>
          </cell>
        </row>
        <row r="213">
          <cell r="A213" t="str">
            <v>0208</v>
          </cell>
          <cell r="B213" t="str">
            <v>PLAFON LOZA, INCLUYE TORNILLERIA</v>
          </cell>
          <cell r="C213" t="str">
            <v>UN</v>
          </cell>
          <cell r="D213">
            <v>1433</v>
          </cell>
          <cell r="E213">
            <v>0</v>
          </cell>
          <cell r="F213">
            <v>0</v>
          </cell>
        </row>
        <row r="214">
          <cell r="A214" t="str">
            <v>0209</v>
          </cell>
          <cell r="B214" t="str">
            <v>SUICHE DOBLE</v>
          </cell>
          <cell r="C214" t="str">
            <v>UN</v>
          </cell>
          <cell r="D214">
            <v>5355</v>
          </cell>
          <cell r="E214">
            <v>0</v>
          </cell>
          <cell r="F214">
            <v>0</v>
          </cell>
        </row>
        <row r="215">
          <cell r="A215" t="str">
            <v>0210</v>
          </cell>
          <cell r="B215" t="str">
            <v>SUICHE + TOMA</v>
          </cell>
          <cell r="C215" t="str">
            <v>UN</v>
          </cell>
          <cell r="D215">
            <v>5460</v>
          </cell>
          <cell r="E215">
            <v>0</v>
          </cell>
          <cell r="F215">
            <v>0</v>
          </cell>
        </row>
        <row r="216">
          <cell r="A216" t="str">
            <v>0211</v>
          </cell>
          <cell r="B216" t="str">
            <v>SUICHE SENCILLO</v>
          </cell>
          <cell r="C216" t="str">
            <v>UN</v>
          </cell>
          <cell r="D216">
            <v>5181</v>
          </cell>
          <cell r="E216">
            <v>0</v>
          </cell>
          <cell r="F216">
            <v>0</v>
          </cell>
        </row>
        <row r="217">
          <cell r="A217" t="str">
            <v>0212</v>
          </cell>
          <cell r="B217" t="str">
            <v>TOMA DOBLE</v>
          </cell>
          <cell r="C217" t="str">
            <v>UN</v>
          </cell>
          <cell r="D217">
            <v>3129</v>
          </cell>
          <cell r="E217">
            <v>0</v>
          </cell>
          <cell r="F217">
            <v>0</v>
          </cell>
        </row>
        <row r="218">
          <cell r="A218" t="str">
            <v>0213</v>
          </cell>
          <cell r="B218" t="str">
            <v>CANALETA</v>
          </cell>
          <cell r="C218" t="str">
            <v>UN</v>
          </cell>
          <cell r="D218">
            <v>6421</v>
          </cell>
          <cell r="E218">
            <v>0</v>
          </cell>
          <cell r="F218">
            <v>0</v>
          </cell>
        </row>
        <row r="219">
          <cell r="A219" t="str">
            <v>0214</v>
          </cell>
          <cell r="B219" t="str">
            <v>TOMA GJCI</v>
          </cell>
          <cell r="C219" t="str">
            <v>UN</v>
          </cell>
          <cell r="D219">
            <v>29870</v>
          </cell>
          <cell r="E219">
            <v>0</v>
          </cell>
          <cell r="F219">
            <v>0</v>
          </cell>
        </row>
        <row r="220">
          <cell r="A220" t="str">
            <v>0215</v>
          </cell>
          <cell r="B220" t="str">
            <v>BREAKER UNIPOLAR 15A</v>
          </cell>
          <cell r="C220" t="str">
            <v>UN</v>
          </cell>
          <cell r="D220">
            <v>7875</v>
          </cell>
          <cell r="E220">
            <v>0</v>
          </cell>
          <cell r="F220">
            <v>0</v>
          </cell>
        </row>
        <row r="221">
          <cell r="A221" t="str">
            <v>0216</v>
          </cell>
          <cell r="B221" t="str">
            <v>BREAKER UNIPOLAR 20A</v>
          </cell>
          <cell r="C221" t="str">
            <v>UN</v>
          </cell>
          <cell r="D221">
            <v>7980</v>
          </cell>
          <cell r="E221">
            <v>0</v>
          </cell>
          <cell r="F221">
            <v>0</v>
          </cell>
        </row>
        <row r="222">
          <cell r="A222" t="str">
            <v>0217</v>
          </cell>
          <cell r="B222" t="str">
            <v>BREAKER UNIPOLAR 30A</v>
          </cell>
          <cell r="C222" t="str">
            <v>UN</v>
          </cell>
          <cell r="D222">
            <v>8085</v>
          </cell>
          <cell r="E222">
            <v>0</v>
          </cell>
          <cell r="F222">
            <v>0</v>
          </cell>
        </row>
        <row r="223">
          <cell r="A223" t="str">
            <v>0218</v>
          </cell>
          <cell r="B223" t="str">
            <v>CAJA BREAKER 4  CIRCUITOS MONOFÁSICO</v>
          </cell>
          <cell r="C223" t="str">
            <v>UN</v>
          </cell>
          <cell r="D223">
            <v>19908</v>
          </cell>
          <cell r="E223">
            <v>0</v>
          </cell>
          <cell r="F223">
            <v>0</v>
          </cell>
        </row>
        <row r="224">
          <cell r="A224" t="str">
            <v>0219</v>
          </cell>
          <cell r="B224" t="str">
            <v>CAJA BREAKER 6  CIRCUITOS MONOFÁSICO</v>
          </cell>
          <cell r="C224" t="str">
            <v>UN</v>
          </cell>
          <cell r="D224">
            <v>29412</v>
          </cell>
          <cell r="E224">
            <v>0</v>
          </cell>
          <cell r="F224">
            <v>0</v>
          </cell>
        </row>
        <row r="225">
          <cell r="A225" t="str">
            <v>0220</v>
          </cell>
          <cell r="B225" t="str">
            <v>CAJA BREAKER 8  CIRCUITOS MONOFÁSICO</v>
          </cell>
          <cell r="C225" t="str">
            <v>UN</v>
          </cell>
          <cell r="D225">
            <v>63447</v>
          </cell>
          <cell r="E225">
            <v>0</v>
          </cell>
          <cell r="F225">
            <v>0</v>
          </cell>
        </row>
        <row r="226">
          <cell r="A226" t="str">
            <v>0221</v>
          </cell>
          <cell r="B226" t="str">
            <v>CINTA AISLANTE</v>
          </cell>
          <cell r="C226" t="str">
            <v>UN</v>
          </cell>
          <cell r="D226">
            <v>2055</v>
          </cell>
          <cell r="E226">
            <v>0</v>
          </cell>
          <cell r="F226">
            <v>0</v>
          </cell>
        </row>
        <row r="227">
          <cell r="A227" t="str">
            <v>0222</v>
          </cell>
          <cell r="B227" t="str">
            <v>CANOA METALICA CALIBRE 26</v>
          </cell>
          <cell r="C227" t="str">
            <v>M</v>
          </cell>
          <cell r="D227">
            <v>27681</v>
          </cell>
          <cell r="E227">
            <v>0</v>
          </cell>
          <cell r="F227">
            <v>0</v>
          </cell>
        </row>
        <row r="228">
          <cell r="A228" t="str">
            <v>0223</v>
          </cell>
          <cell r="B228" t="str">
            <v>TABLA MADERA COMÚN 1" X 20 CM X 3 M CEPILLADO Y CANTIADO POR UN LADO</v>
          </cell>
          <cell r="C228" t="str">
            <v>UN</v>
          </cell>
          <cell r="D228">
            <v>7350</v>
          </cell>
          <cell r="E228">
            <v>0</v>
          </cell>
          <cell r="F228">
            <v>0</v>
          </cell>
        </row>
        <row r="229">
          <cell r="A229" t="str">
            <v>0224</v>
          </cell>
          <cell r="B229" t="str">
            <v>BOQUILLA CONCOLOR FLEX (5-15 MM) VARIOS COLORES.</v>
          </cell>
          <cell r="C229" t="str">
            <v>KG</v>
          </cell>
          <cell r="D229">
            <v>3265</v>
          </cell>
          <cell r="E229">
            <v>0</v>
          </cell>
          <cell r="F229">
            <v>0</v>
          </cell>
        </row>
        <row r="230">
          <cell r="A230" t="str">
            <v>0225</v>
          </cell>
          <cell r="B230" t="str">
            <v>PISO EN CERAMICA DE ALTA RESISTENCIA AL DESLIZAMIENTO</v>
          </cell>
          <cell r="C230" t="str">
            <v>M2</v>
          </cell>
          <cell r="D230">
            <v>23337</v>
          </cell>
          <cell r="E230">
            <v>0</v>
          </cell>
          <cell r="F230">
            <v>0</v>
          </cell>
        </row>
        <row r="231">
          <cell r="A231" t="str">
            <v>0226</v>
          </cell>
          <cell r="B231" t="str">
            <v>ACCESORIOS BLANCO X 5 UNIDADES INCRUSTACIONES</v>
          </cell>
          <cell r="C231" t="str">
            <v>JUEGO</v>
          </cell>
          <cell r="D231">
            <v>46001</v>
          </cell>
          <cell r="E231">
            <v>0</v>
          </cell>
          <cell r="F231">
            <v>0</v>
          </cell>
        </row>
        <row r="232">
          <cell r="A232" t="str">
            <v>0227</v>
          </cell>
          <cell r="B232" t="str">
            <v>ORINAL MEDIANO</v>
          </cell>
          <cell r="C232" t="str">
            <v>UN</v>
          </cell>
          <cell r="D232">
            <v>140500</v>
          </cell>
          <cell r="E232">
            <v>0</v>
          </cell>
          <cell r="F232">
            <v>0</v>
          </cell>
        </row>
        <row r="233">
          <cell r="A233" t="str">
            <v>0228</v>
          </cell>
          <cell r="B233" t="str">
            <v>TELEDUCHA</v>
          </cell>
          <cell r="C233" t="str">
            <v>UN</v>
          </cell>
          <cell r="D233">
            <v>37695</v>
          </cell>
          <cell r="E233">
            <v>0</v>
          </cell>
          <cell r="F233">
            <v>0</v>
          </cell>
        </row>
        <row r="234">
          <cell r="A234" t="str">
            <v>0229</v>
          </cell>
          <cell r="B234" t="str">
            <v>UNION SANITARIA 2"</v>
          </cell>
          <cell r="C234" t="str">
            <v>UN</v>
          </cell>
          <cell r="D234">
            <v>2205</v>
          </cell>
          <cell r="E234">
            <v>0</v>
          </cell>
          <cell r="F234">
            <v>0</v>
          </cell>
        </row>
        <row r="235">
          <cell r="A235" t="str">
            <v>0230</v>
          </cell>
          <cell r="B235" t="str">
            <v>PUERTA METALICA 0,80 X2.1M, INCLUYE MARCO, ALA Y CERRADURA</v>
          </cell>
          <cell r="C235" t="str">
            <v>UN</v>
          </cell>
          <cell r="D235">
            <v>234675</v>
          </cell>
          <cell r="E235">
            <v>0</v>
          </cell>
          <cell r="F235">
            <v>0</v>
          </cell>
        </row>
        <row r="236">
          <cell r="A236" t="str">
            <v>0231</v>
          </cell>
          <cell r="B236" t="str">
            <v>PUERTA METALICA 1,00 X2.1M, INCLUYE MARCO, ALA Y CERRADURA</v>
          </cell>
          <cell r="C236" t="str">
            <v>UN</v>
          </cell>
          <cell r="D236">
            <v>250425</v>
          </cell>
          <cell r="E236">
            <v>0</v>
          </cell>
          <cell r="F236">
            <v>0</v>
          </cell>
        </row>
        <row r="237">
          <cell r="A237" t="str">
            <v>0232</v>
          </cell>
          <cell r="B237" t="str">
            <v>TORNILLO DE ENSAMBLE DE 2"</v>
          </cell>
          <cell r="C237" t="str">
            <v>UN</v>
          </cell>
          <cell r="D237">
            <v>120</v>
          </cell>
          <cell r="E237">
            <v>0</v>
          </cell>
          <cell r="F237">
            <v>0</v>
          </cell>
        </row>
        <row r="238">
          <cell r="A238" t="str">
            <v>0233</v>
          </cell>
          <cell r="B238" t="str">
            <v>CHAZO PLASTICO</v>
          </cell>
          <cell r="C238" t="str">
            <v>UN</v>
          </cell>
          <cell r="D238">
            <v>57</v>
          </cell>
          <cell r="E238">
            <v>0</v>
          </cell>
          <cell r="F238">
            <v>0</v>
          </cell>
        </row>
        <row r="239">
          <cell r="A239" t="str">
            <v>0234</v>
          </cell>
          <cell r="B239" t="str">
            <v>PUERTA EN MADERA DE 0,90  X 2.1 M, INCLUYE MARCO, ALA EN TRIPEX Y CERRADURA DE POMO</v>
          </cell>
          <cell r="C239" t="str">
            <v>UN</v>
          </cell>
          <cell r="D239">
            <v>165900</v>
          </cell>
          <cell r="E239">
            <v>0</v>
          </cell>
          <cell r="F239">
            <v>0</v>
          </cell>
        </row>
        <row r="240">
          <cell r="A240" t="str">
            <v>0235</v>
          </cell>
          <cell r="B240" t="str">
            <v xml:space="preserve">REJA METALICA DE 1,0 X 1,0 m. </v>
          </cell>
          <cell r="C240" t="str">
            <v>UN</v>
          </cell>
          <cell r="D240">
            <v>73500</v>
          </cell>
          <cell r="E240">
            <v>0</v>
          </cell>
          <cell r="F240">
            <v>0</v>
          </cell>
        </row>
        <row r="241">
          <cell r="A241" t="str">
            <v>0236</v>
          </cell>
          <cell r="B241" t="str">
            <v>MUEBLE INFERIOR PARA COCINA EN LAMINA RH</v>
          </cell>
          <cell r="C241" t="str">
            <v>M</v>
          </cell>
          <cell r="D241">
            <v>355000</v>
          </cell>
          <cell r="E241">
            <v>0</v>
          </cell>
          <cell r="F241">
            <v>0</v>
          </cell>
        </row>
        <row r="242">
          <cell r="A242" t="str">
            <v>0237</v>
          </cell>
          <cell r="B242" t="str">
            <v xml:space="preserve">MUEBLE SUPERIOR PARA COCINA </v>
          </cell>
          <cell r="C242" t="str">
            <v>M</v>
          </cell>
          <cell r="D242">
            <v>314500</v>
          </cell>
          <cell r="E242">
            <v>0</v>
          </cell>
          <cell r="F242">
            <v>0</v>
          </cell>
        </row>
        <row r="243">
          <cell r="A243" t="str">
            <v>0238</v>
          </cell>
          <cell r="B243" t="str">
            <v>TUBERIA NEGRA DE 2" DE 2.5 MM</v>
          </cell>
          <cell r="C243" t="str">
            <v>M</v>
          </cell>
          <cell r="D243">
            <v>30975</v>
          </cell>
          <cell r="E243">
            <v>0</v>
          </cell>
          <cell r="F243">
            <v>0</v>
          </cell>
        </row>
        <row r="244">
          <cell r="A244" t="str">
            <v>0239</v>
          </cell>
          <cell r="B244" t="str">
            <v>CATALIZADOR PARA PINTURA DE POLIURETANO</v>
          </cell>
          <cell r="C244" t="str">
            <v>GALON</v>
          </cell>
          <cell r="D244">
            <v>219450</v>
          </cell>
          <cell r="E244">
            <v>0</v>
          </cell>
          <cell r="F244">
            <v>0</v>
          </cell>
        </row>
        <row r="245">
          <cell r="A245" t="str">
            <v>0240</v>
          </cell>
          <cell r="B245" t="str">
            <v>PINTURA POLIURETANO</v>
          </cell>
          <cell r="C245" t="str">
            <v>GALON</v>
          </cell>
          <cell r="D245">
            <v>180180</v>
          </cell>
          <cell r="E245">
            <v>0</v>
          </cell>
          <cell r="F245">
            <v>0</v>
          </cell>
        </row>
        <row r="246">
          <cell r="A246" t="str">
            <v>0241</v>
          </cell>
          <cell r="B246" t="str">
            <v>PINTURA ANTICORROSIVA</v>
          </cell>
          <cell r="C246" t="str">
            <v>GALON</v>
          </cell>
          <cell r="D246">
            <v>34020</v>
          </cell>
          <cell r="E246">
            <v>0</v>
          </cell>
          <cell r="F246">
            <v>0</v>
          </cell>
        </row>
        <row r="247">
          <cell r="A247" t="str">
            <v>0242</v>
          </cell>
          <cell r="B247" t="str">
            <v>LAMINA METÁLICA DE 3/16"</v>
          </cell>
          <cell r="C247" t="str">
            <v>M2</v>
          </cell>
          <cell r="D247">
            <v>102900</v>
          </cell>
          <cell r="E247">
            <v>0</v>
          </cell>
          <cell r="F247">
            <v>0</v>
          </cell>
        </row>
        <row r="248">
          <cell r="A248" t="str">
            <v>0243</v>
          </cell>
          <cell r="B248" t="str">
            <v>SOLDADURA 6011 x 1/8"</v>
          </cell>
          <cell r="C248" t="str">
            <v>KG</v>
          </cell>
          <cell r="D248">
            <v>8505</v>
          </cell>
          <cell r="E248">
            <v>0</v>
          </cell>
          <cell r="F248">
            <v>0</v>
          </cell>
        </row>
        <row r="249">
          <cell r="A249" t="str">
            <v>0244</v>
          </cell>
          <cell r="B249" t="str">
            <v>PERNO EXPANSIVO DE 3/8 x 3"</v>
          </cell>
          <cell r="C249" t="str">
            <v>UN</v>
          </cell>
          <cell r="D249">
            <v>2205</v>
          </cell>
          <cell r="E249">
            <v>0</v>
          </cell>
          <cell r="F249">
            <v>0</v>
          </cell>
        </row>
        <row r="250">
          <cell r="A250" t="str">
            <v>0245</v>
          </cell>
          <cell r="B250" t="str">
            <v>BARRA EN ALEACIÓN CROMADA DE 18"</v>
          </cell>
          <cell r="C250" t="str">
            <v>UN</v>
          </cell>
          <cell r="D250">
            <v>47250</v>
          </cell>
          <cell r="E250">
            <v>0</v>
          </cell>
          <cell r="F250">
            <v>0</v>
          </cell>
        </row>
        <row r="251">
          <cell r="A251" t="str">
            <v>0246</v>
          </cell>
          <cell r="B251" t="str">
            <v>TELA ASFALTICA PERMOFIT</v>
          </cell>
          <cell r="C251" t="str">
            <v>ROLLO</v>
          </cell>
          <cell r="D251">
            <v>102900</v>
          </cell>
          <cell r="E251">
            <v>0</v>
          </cell>
          <cell r="F251">
            <v>0</v>
          </cell>
        </row>
        <row r="252">
          <cell r="A252" t="str">
            <v>0247</v>
          </cell>
          <cell r="B252" t="str">
            <v>ABRAZADERA PARA BAJANTES PVC-S DE Ø= 3" + TORNILLOS</v>
          </cell>
          <cell r="C252" t="str">
            <v>UN</v>
          </cell>
          <cell r="D252">
            <v>2625</v>
          </cell>
          <cell r="E252">
            <v>0</v>
          </cell>
          <cell r="F252">
            <v>0</v>
          </cell>
        </row>
        <row r="253">
          <cell r="A253" t="str">
            <v>0248</v>
          </cell>
          <cell r="B253" t="str">
            <v>ESTUCO PLASTICO LISTO PARA USAR EN INTERIORES Y EXTERIORES X 5 GLON</v>
          </cell>
          <cell r="C253" t="str">
            <v>CANECA</v>
          </cell>
          <cell r="D253">
            <v>62559</v>
          </cell>
          <cell r="E253">
            <v>0</v>
          </cell>
          <cell r="F253">
            <v>0</v>
          </cell>
        </row>
        <row r="254">
          <cell r="A254" t="str">
            <v>0249</v>
          </cell>
          <cell r="B254" t="str">
            <v>CABINA EN ACRILICO PARA BAÑO</v>
          </cell>
          <cell r="C254" t="str">
            <v>M</v>
          </cell>
          <cell r="D254">
            <v>183750</v>
          </cell>
          <cell r="E254">
            <v>0</v>
          </cell>
          <cell r="F254">
            <v>0</v>
          </cell>
        </row>
        <row r="255">
          <cell r="A255" t="str">
            <v>0250</v>
          </cell>
          <cell r="B255" t="str">
            <v>EMULSIÓN ASFALTICA</v>
          </cell>
          <cell r="C255" t="str">
            <v>GALON</v>
          </cell>
          <cell r="D255">
            <v>53705</v>
          </cell>
          <cell r="E255">
            <v>0</v>
          </cell>
          <cell r="F255">
            <v>0</v>
          </cell>
        </row>
        <row r="256">
          <cell r="A256" t="str">
            <v>0251</v>
          </cell>
          <cell r="B256" t="str">
            <v>SELLADOR PARA IMPERMEABILIZANTE DE LOSA</v>
          </cell>
          <cell r="C256" t="str">
            <v>GALON</v>
          </cell>
          <cell r="D256">
            <v>26460</v>
          </cell>
          <cell r="E256">
            <v>0</v>
          </cell>
          <cell r="F256">
            <v>0</v>
          </cell>
        </row>
        <row r="257">
          <cell r="A257" t="str">
            <v>0252</v>
          </cell>
          <cell r="B257" t="str">
            <v>PUERTA EN ALUMINIO DE 0,70 A 0,90 M. INCLUYE MARCO EN ALUMINIO, ALA ACRILICA MULTIENCHAPE BLANCO 4MM PERFIL T77 Y CERRADURA.</v>
          </cell>
          <cell r="C257" t="str">
            <v>UN</v>
          </cell>
          <cell r="D257">
            <v>263025</v>
          </cell>
          <cell r="E257">
            <v>0</v>
          </cell>
          <cell r="F257">
            <v>0</v>
          </cell>
        </row>
        <row r="258">
          <cell r="A258" t="str">
            <v>0253</v>
          </cell>
          <cell r="B258" t="str">
            <v>RIEL EN ALUMINIO PARA PUERTAS CORREDIZAS</v>
          </cell>
          <cell r="C258" t="str">
            <v>M</v>
          </cell>
          <cell r="D258">
            <v>31500</v>
          </cell>
          <cell r="E258">
            <v>0</v>
          </cell>
          <cell r="F258">
            <v>0</v>
          </cell>
        </row>
        <row r="259">
          <cell r="A259" t="str">
            <v>0254</v>
          </cell>
          <cell r="B259" t="str">
            <v>TABLILLA PARA PISO EN ZAPAN</v>
          </cell>
          <cell r="C259" t="str">
            <v>M2</v>
          </cell>
          <cell r="D259">
            <v>34104</v>
          </cell>
          <cell r="E259">
            <v>0</v>
          </cell>
          <cell r="F259">
            <v>0</v>
          </cell>
        </row>
        <row r="260">
          <cell r="A260" t="str">
            <v>0255</v>
          </cell>
          <cell r="B260" t="str">
            <v xml:space="preserve">TUBERIA SANITARIA 6" </v>
          </cell>
          <cell r="C260" t="str">
            <v>M</v>
          </cell>
          <cell r="D260">
            <v>20807</v>
          </cell>
          <cell r="E260">
            <v>0</v>
          </cell>
          <cell r="F260">
            <v>0</v>
          </cell>
        </row>
        <row r="261">
          <cell r="A261" t="str">
            <v>0256</v>
          </cell>
          <cell r="B261" t="str">
            <v>UNION SANITARIA 6"</v>
          </cell>
          <cell r="C261" t="str">
            <v>UN</v>
          </cell>
          <cell r="D261">
            <v>9555</v>
          </cell>
          <cell r="E261">
            <v>0</v>
          </cell>
          <cell r="F261">
            <v>0</v>
          </cell>
        </row>
        <row r="262">
          <cell r="A262" t="str">
            <v>0257</v>
          </cell>
          <cell r="B262" t="str">
            <v>YEE SANITARIA 6"</v>
          </cell>
          <cell r="C262" t="str">
            <v>UN</v>
          </cell>
          <cell r="D262">
            <v>41790</v>
          </cell>
          <cell r="E262">
            <v>0</v>
          </cell>
          <cell r="F262">
            <v>0</v>
          </cell>
        </row>
        <row r="263">
          <cell r="A263" t="str">
            <v>0258</v>
          </cell>
          <cell r="B263" t="str">
            <v>CODO SANITARIA CXC 6"</v>
          </cell>
          <cell r="C263" t="str">
            <v>UN</v>
          </cell>
          <cell r="D263">
            <v>43575</v>
          </cell>
          <cell r="E263">
            <v>0</v>
          </cell>
          <cell r="F263">
            <v>0</v>
          </cell>
        </row>
        <row r="264">
          <cell r="A264" t="str">
            <v>0259</v>
          </cell>
          <cell r="B264" t="str">
            <v>BLOQUE 10X20X40</v>
          </cell>
          <cell r="C264" t="str">
            <v>UN</v>
          </cell>
          <cell r="D264">
            <v>1449</v>
          </cell>
          <cell r="E264">
            <v>0</v>
          </cell>
          <cell r="F264">
            <v>0</v>
          </cell>
        </row>
        <row r="265">
          <cell r="A265" t="str">
            <v>0260</v>
          </cell>
          <cell r="B265" t="str">
            <v xml:space="preserve">HERRAJE PARA TAPA DE 0.50X0.50 </v>
          </cell>
          <cell r="C265" t="str">
            <v>UN</v>
          </cell>
          <cell r="D265">
            <v>68250</v>
          </cell>
          <cell r="E265">
            <v>0</v>
          </cell>
          <cell r="F265">
            <v>0</v>
          </cell>
        </row>
        <row r="266">
          <cell r="A266" t="str">
            <v>0261</v>
          </cell>
          <cell r="B266" t="str">
            <v xml:space="preserve">ARENILLA </v>
          </cell>
          <cell r="C266" t="str">
            <v>M3</v>
          </cell>
          <cell r="D266">
            <v>18060</v>
          </cell>
          <cell r="E266">
            <v>0</v>
          </cell>
          <cell r="F266">
            <v>0</v>
          </cell>
        </row>
        <row r="267">
          <cell r="A267" t="str">
            <v>0262</v>
          </cell>
          <cell r="B267" t="str">
            <v>PUERTA EN ALUMINIO DE 0,70 A 0,90 M. INCLUYE MARCO EN ALUMINIO, ALA ACRILICA TIPO AMAZONA O SIMILAR Y CERRADURA, CORREDIZA</v>
          </cell>
          <cell r="C267" t="str">
            <v>UN</v>
          </cell>
          <cell r="D267">
            <v>225750</v>
          </cell>
          <cell r="E267">
            <v>0</v>
          </cell>
          <cell r="F267">
            <v>0</v>
          </cell>
        </row>
        <row r="268">
          <cell r="A268" t="str">
            <v>0263</v>
          </cell>
          <cell r="B268" t="str">
            <v>PUERTA EN ALUMINIO DE 0,70 A 0,90 M. INCLUYE MARCO EN ALUMINIO, ALA ACRILICA TIPO AMAZONA O SIMILAR Y CERRADURA, BATIENTE</v>
          </cell>
          <cell r="C268" t="str">
            <v>UN</v>
          </cell>
          <cell r="D268">
            <v>189000</v>
          </cell>
          <cell r="E268">
            <v>0</v>
          </cell>
          <cell r="F268">
            <v>0</v>
          </cell>
        </row>
        <row r="269">
          <cell r="A269" t="str">
            <v>0264</v>
          </cell>
          <cell r="B269" t="str">
            <v>PIEDRA PARA ENTRESUELO</v>
          </cell>
          <cell r="C269" t="str">
            <v>M3</v>
          </cell>
          <cell r="D269">
            <v>47250</v>
          </cell>
          <cell r="E269">
            <v>0</v>
          </cell>
          <cell r="F269">
            <v>0</v>
          </cell>
        </row>
        <row r="270">
          <cell r="A270" t="str">
            <v>0265</v>
          </cell>
          <cell r="B270" t="str">
            <v>TEJA ONDULADA TERMOACUSTICA  0.83 X 2.44</v>
          </cell>
          <cell r="C270" t="str">
            <v>UN</v>
          </cell>
          <cell r="D270">
            <v>56589</v>
          </cell>
          <cell r="E270">
            <v>0</v>
          </cell>
          <cell r="F270">
            <v>0</v>
          </cell>
        </row>
        <row r="271">
          <cell r="A271" t="str">
            <v>0266</v>
          </cell>
          <cell r="B271" t="str">
            <v>CABALLETE TERMOACUSTICA</v>
          </cell>
          <cell r="C271" t="str">
            <v>UN</v>
          </cell>
          <cell r="D271">
            <v>65100</v>
          </cell>
          <cell r="E271">
            <v>0</v>
          </cell>
          <cell r="F271">
            <v>0</v>
          </cell>
        </row>
        <row r="272">
          <cell r="A272" t="str">
            <v>0267</v>
          </cell>
          <cell r="B272" t="str">
            <v>PUNTILLON DE 3" GALVANIZADO PARA INSTALACION  X 100 UNIDADES</v>
          </cell>
          <cell r="C272" t="str">
            <v>LIBRA</v>
          </cell>
          <cell r="D272">
            <v>3990</v>
          </cell>
          <cell r="E272">
            <v>0</v>
          </cell>
          <cell r="F272">
            <v>0</v>
          </cell>
        </row>
        <row r="273">
          <cell r="A273" t="str">
            <v>0268</v>
          </cell>
          <cell r="B273" t="str">
            <v>PERFIL METALICO 38X76X1.2 MM</v>
          </cell>
          <cell r="C273" t="str">
            <v>UN</v>
          </cell>
          <cell r="D273">
            <v>47250</v>
          </cell>
          <cell r="E273">
            <v>0</v>
          </cell>
          <cell r="F273">
            <v>0</v>
          </cell>
        </row>
        <row r="274">
          <cell r="A274" t="str">
            <v>0269</v>
          </cell>
          <cell r="B274" t="str">
            <v>PINTURA ELECTROSTATICA PARA PERFILES X 6 M</v>
          </cell>
          <cell r="C274" t="str">
            <v>UN</v>
          </cell>
          <cell r="D274">
            <v>11550</v>
          </cell>
          <cell r="E274">
            <v>0</v>
          </cell>
          <cell r="F274">
            <v>0</v>
          </cell>
        </row>
        <row r="275">
          <cell r="A275" t="str">
            <v>0270</v>
          </cell>
          <cell r="B275" t="str">
            <v>TORNILLO AUTOPERFORANTE</v>
          </cell>
          <cell r="C275" t="str">
            <v>UN</v>
          </cell>
          <cell r="D275">
            <v>84</v>
          </cell>
          <cell r="E275">
            <v>0</v>
          </cell>
          <cell r="F275">
            <v>0</v>
          </cell>
        </row>
        <row r="276">
          <cell r="A276" t="str">
            <v>0271</v>
          </cell>
          <cell r="B276" t="str">
            <v>ADAPTADOR TERMINAL CONDUIT 1/2"</v>
          </cell>
          <cell r="C276" t="str">
            <v>UN</v>
          </cell>
          <cell r="D276">
            <v>151</v>
          </cell>
          <cell r="E276">
            <v>0</v>
          </cell>
          <cell r="F276">
            <v>0</v>
          </cell>
        </row>
        <row r="277">
          <cell r="A277" t="str">
            <v>0272</v>
          </cell>
          <cell r="B277" t="str">
            <v>CONECTOR RESORTE ROJO</v>
          </cell>
          <cell r="C277" t="str">
            <v>UN</v>
          </cell>
          <cell r="D277">
            <v>821</v>
          </cell>
          <cell r="E277">
            <v>0</v>
          </cell>
          <cell r="F277">
            <v>0</v>
          </cell>
        </row>
        <row r="278">
          <cell r="A278" t="str">
            <v>0273</v>
          </cell>
          <cell r="B278" t="str">
            <v>TOMA LEVITON GFCI</v>
          </cell>
          <cell r="C278" t="str">
            <v>UN</v>
          </cell>
          <cell r="D278">
            <v>32602</v>
          </cell>
          <cell r="E278">
            <v>0</v>
          </cell>
          <cell r="F278">
            <v>0</v>
          </cell>
        </row>
        <row r="279">
          <cell r="A279" t="str">
            <v>0274</v>
          </cell>
          <cell r="B279" t="str">
            <v>REJILLA DE PISO METALICA 2",3",4"</v>
          </cell>
          <cell r="C279" t="str">
            <v>UN</v>
          </cell>
          <cell r="D279">
            <v>7875</v>
          </cell>
          <cell r="E279">
            <v>0</v>
          </cell>
          <cell r="F279">
            <v>0</v>
          </cell>
        </row>
        <row r="280">
          <cell r="A280" t="str">
            <v>0275</v>
          </cell>
          <cell r="B280" t="str">
            <v>ALAMBRE #10</v>
          </cell>
          <cell r="C280" t="str">
            <v>M</v>
          </cell>
          <cell r="D280">
            <v>1995</v>
          </cell>
          <cell r="E280">
            <v>0</v>
          </cell>
          <cell r="F280">
            <v>0</v>
          </cell>
        </row>
        <row r="281">
          <cell r="A281" t="str">
            <v>0276</v>
          </cell>
          <cell r="B281" t="str">
            <v>ALAMBRE #8</v>
          </cell>
          <cell r="C281" t="str">
            <v>M</v>
          </cell>
          <cell r="D281">
            <v>2625</v>
          </cell>
          <cell r="E281">
            <v>0</v>
          </cell>
          <cell r="F281">
            <v>0</v>
          </cell>
        </row>
        <row r="282">
          <cell r="A282" t="str">
            <v>0277</v>
          </cell>
          <cell r="B282" t="str">
            <v>PIRLAN EN ALUMINIO</v>
          </cell>
          <cell r="C282" t="str">
            <v>UND</v>
          </cell>
          <cell r="D282">
            <v>9313</v>
          </cell>
          <cell r="E282">
            <v>0</v>
          </cell>
          <cell r="F282">
            <v>0</v>
          </cell>
        </row>
        <row r="283">
          <cell r="A283" t="str">
            <v>0278</v>
          </cell>
          <cell r="B283" t="str">
            <v>MORTERO 1:5 EN OBRA</v>
          </cell>
          <cell r="C283" t="str">
            <v>M3</v>
          </cell>
          <cell r="D283">
            <v>301262</v>
          </cell>
          <cell r="E283">
            <v>0</v>
          </cell>
          <cell r="F283">
            <v>0</v>
          </cell>
        </row>
        <row r="284">
          <cell r="A284" t="str">
            <v>0279</v>
          </cell>
          <cell r="B284" t="str">
            <v>BOQUILLA D=0.064M A 0.076M PARA CANAL RECOLECTORA DE AGUAS LLUVIAS, EN LAMINA DE ZINC CALIBRE 22 Y LOS MATERIALES PARA SU CORRECTA INSTALACION</v>
          </cell>
          <cell r="C284" t="str">
            <v>UN</v>
          </cell>
          <cell r="D284">
            <v>20400</v>
          </cell>
          <cell r="E284">
            <v>0</v>
          </cell>
          <cell r="F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1001</v>
          </cell>
          <cell r="B289" t="str">
            <v>MANO DE OBRA OFICIAL</v>
          </cell>
          <cell r="C289" t="str">
            <v>JOR</v>
          </cell>
          <cell r="D289">
            <v>67437</v>
          </cell>
          <cell r="E289">
            <v>0</v>
          </cell>
          <cell r="F289">
            <v>0</v>
          </cell>
        </row>
        <row r="290">
          <cell r="A290" t="str">
            <v>1002</v>
          </cell>
          <cell r="B290" t="str">
            <v>MANO DE OBRA AYUDANTE</v>
          </cell>
          <cell r="C290" t="str">
            <v>JOR</v>
          </cell>
          <cell r="D290">
            <v>37488</v>
          </cell>
          <cell r="E290">
            <v>0</v>
          </cell>
          <cell r="F290">
            <v>0</v>
          </cell>
        </row>
        <row r="291">
          <cell r="A291" t="str">
            <v>1003</v>
          </cell>
          <cell r="B291" t="str">
            <v>MANO DE OBRA OFICIAL CON CERTIFICADO DE TRABAJO EN ALTURA Y HERRAMIENTA Y EQUIPO DE ALTURA</v>
          </cell>
          <cell r="C291" t="str">
            <v>JOR</v>
          </cell>
          <cell r="D291">
            <v>74088</v>
          </cell>
          <cell r="E291">
            <v>0</v>
          </cell>
          <cell r="F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F293">
            <v>0</v>
          </cell>
        </row>
        <row r="294">
          <cell r="A294" t="str">
            <v>2001</v>
          </cell>
          <cell r="B294" t="str">
            <v>ANDAMIO TRAMO COMPLETO DE 1.5X1.5</v>
          </cell>
          <cell r="C294" t="str">
            <v>DIA</v>
          </cell>
          <cell r="D294">
            <v>861</v>
          </cell>
          <cell r="F294">
            <v>0</v>
          </cell>
        </row>
        <row r="295">
          <cell r="A295" t="str">
            <v>2002</v>
          </cell>
          <cell r="B295" t="str">
            <v>CAN HASTA 2.80 M</v>
          </cell>
          <cell r="C295" t="str">
            <v>DIA</v>
          </cell>
          <cell r="D295">
            <v>262</v>
          </cell>
          <cell r="F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138"/>
  <sheetViews>
    <sheetView tabSelected="1" zoomScaleNormal="100" zoomScaleSheetLayoutView="100" workbookViewId="0">
      <selection activeCell="H2" sqref="H2"/>
    </sheetView>
  </sheetViews>
  <sheetFormatPr baseColWidth="10" defaultColWidth="11.42578125" defaultRowHeight="12.75"/>
  <cols>
    <col min="1" max="1" width="6.28515625" style="1" bestFit="1" customWidth="1"/>
    <col min="2" max="2" width="62" style="2" customWidth="1"/>
    <col min="3" max="3" width="9.140625" style="2" bestFit="1" customWidth="1"/>
    <col min="4" max="4" width="11.5703125" style="2" customWidth="1"/>
    <col min="5" max="5" width="13.5703125" style="3" customWidth="1"/>
    <col min="6" max="6" width="19.7109375" style="2" customWidth="1"/>
    <col min="7" max="7" width="14.140625" style="3" customWidth="1"/>
    <col min="8" max="16384" width="11.42578125" style="3"/>
  </cols>
  <sheetData>
    <row r="1" spans="1:7" ht="13.5" thickBot="1"/>
    <row r="2" spans="1:7" s="4" customFormat="1" ht="92.25" customHeight="1" thickBot="1">
      <c r="A2" s="210"/>
      <c r="B2" s="211"/>
      <c r="C2" s="211"/>
      <c r="D2" s="211"/>
      <c r="E2" s="211"/>
      <c r="F2" s="212"/>
      <c r="G2" s="3"/>
    </row>
    <row r="3" spans="1:7" ht="48" customHeight="1" thickBot="1">
      <c r="A3" s="213" t="s">
        <v>0</v>
      </c>
      <c r="B3" s="214"/>
      <c r="C3" s="214"/>
      <c r="D3" s="214"/>
      <c r="E3" s="214"/>
      <c r="F3" s="215"/>
    </row>
    <row r="4" spans="1:7" ht="18.75" customHeight="1" thickBot="1">
      <c r="A4" s="5" t="s">
        <v>1</v>
      </c>
      <c r="B4" s="6"/>
      <c r="C4" s="6"/>
      <c r="D4" s="6"/>
      <c r="E4" s="7"/>
      <c r="F4" s="8"/>
    </row>
    <row r="5" spans="1:7" ht="26.25" thickBot="1">
      <c r="A5" s="9" t="s">
        <v>2</v>
      </c>
      <c r="B5" s="10" t="s">
        <v>3</v>
      </c>
      <c r="C5" s="11" t="s">
        <v>4</v>
      </c>
      <c r="D5" s="12" t="s">
        <v>5</v>
      </c>
      <c r="E5" s="13" t="s">
        <v>6</v>
      </c>
      <c r="F5" s="14" t="s">
        <v>7</v>
      </c>
    </row>
    <row r="6" spans="1:7" ht="13.9" customHeight="1" thickBot="1">
      <c r="A6" s="15">
        <v>1</v>
      </c>
      <c r="B6" s="16" t="s">
        <v>8</v>
      </c>
      <c r="C6" s="17"/>
      <c r="D6" s="17"/>
      <c r="E6" s="18"/>
      <c r="F6" s="19">
        <f>+SUBTOTAL(9,F7:F8)</f>
        <v>0</v>
      </c>
    </row>
    <row r="7" spans="1:7" ht="51.75" customHeight="1">
      <c r="A7" s="20">
        <v>1.1000000000000001</v>
      </c>
      <c r="B7" s="21" t="s">
        <v>9</v>
      </c>
      <c r="C7" s="20" t="s">
        <v>10</v>
      </c>
      <c r="D7" s="20">
        <v>10</v>
      </c>
      <c r="E7" s="22"/>
      <c r="F7" s="23">
        <f>ROUND(E7*D7,0)</f>
        <v>0</v>
      </c>
    </row>
    <row r="8" spans="1:7" ht="26.25" thickBot="1">
      <c r="A8" s="24">
        <v>1.2</v>
      </c>
      <c r="B8" s="25" t="s">
        <v>11</v>
      </c>
      <c r="C8" s="24" t="s">
        <v>12</v>
      </c>
      <c r="D8" s="24">
        <v>4</v>
      </c>
      <c r="E8" s="26"/>
      <c r="F8" s="27">
        <f>D8*E8</f>
        <v>0</v>
      </c>
    </row>
    <row r="9" spans="1:7" ht="13.5" thickBot="1">
      <c r="A9" s="15">
        <v>2</v>
      </c>
      <c r="B9" s="16" t="s">
        <v>13</v>
      </c>
      <c r="C9" s="17"/>
      <c r="D9" s="17"/>
      <c r="E9" s="18"/>
      <c r="F9" s="19">
        <f>+SUBTOTAL(9,F10:F13)</f>
        <v>0</v>
      </c>
    </row>
    <row r="10" spans="1:7" ht="31.5" customHeight="1">
      <c r="A10" s="28">
        <v>2.1</v>
      </c>
      <c r="B10" s="21" t="s">
        <v>14</v>
      </c>
      <c r="C10" s="29" t="s">
        <v>15</v>
      </c>
      <c r="D10" s="20">
        <v>5.5</v>
      </c>
      <c r="E10" s="22"/>
      <c r="F10" s="30">
        <f>ROUND(E10*D10,0)</f>
        <v>0</v>
      </c>
      <c r="G10" s="31"/>
    </row>
    <row r="11" spans="1:7" ht="25.5">
      <c r="A11" s="32">
        <v>2.2000000000000002</v>
      </c>
      <c r="B11" s="21" t="s">
        <v>16</v>
      </c>
      <c r="C11" s="33" t="s">
        <v>15</v>
      </c>
      <c r="D11" s="34">
        <v>0.5</v>
      </c>
      <c r="E11" s="35"/>
      <c r="F11" s="36">
        <f>ROUND(E11*D11,0)</f>
        <v>0</v>
      </c>
      <c r="G11" s="31"/>
    </row>
    <row r="12" spans="1:7" ht="46.5" customHeight="1">
      <c r="A12" s="32">
        <v>2.2999999999999998</v>
      </c>
      <c r="B12" s="37" t="s">
        <v>17</v>
      </c>
      <c r="C12" s="33" t="s">
        <v>15</v>
      </c>
      <c r="D12" s="34">
        <v>3</v>
      </c>
      <c r="E12" s="35"/>
      <c r="F12" s="36">
        <f>ROUND(E12*D12,0)</f>
        <v>0</v>
      </c>
      <c r="G12" s="31"/>
    </row>
    <row r="13" spans="1:7" ht="51.75" customHeight="1" thickBot="1">
      <c r="A13" s="38">
        <v>2.4</v>
      </c>
      <c r="B13" s="25" t="s">
        <v>18</v>
      </c>
      <c r="C13" s="39" t="s">
        <v>10</v>
      </c>
      <c r="D13" s="24">
        <v>7.1</v>
      </c>
      <c r="E13" s="26"/>
      <c r="F13" s="27">
        <f>ROUND(E13*D13,0)</f>
        <v>0</v>
      </c>
      <c r="G13" s="31"/>
    </row>
    <row r="14" spans="1:7" ht="15" customHeight="1" thickBot="1">
      <c r="A14" s="40">
        <v>3</v>
      </c>
      <c r="B14" s="41" t="s">
        <v>19</v>
      </c>
      <c r="C14" s="42"/>
      <c r="D14" s="42"/>
      <c r="E14" s="43"/>
      <c r="F14" s="19">
        <f>+SUBTOTAL(9,F15:F19)</f>
        <v>0</v>
      </c>
    </row>
    <row r="15" spans="1:7" ht="51">
      <c r="A15" s="44">
        <v>3.1</v>
      </c>
      <c r="B15" s="45" t="s">
        <v>20</v>
      </c>
      <c r="C15" s="46" t="s">
        <v>21</v>
      </c>
      <c r="D15" s="47">
        <v>12</v>
      </c>
      <c r="E15" s="48"/>
      <c r="F15" s="27">
        <f>ROUND(E15*D15,0)</f>
        <v>0</v>
      </c>
    </row>
    <row r="16" spans="1:7" ht="38.25">
      <c r="A16" s="32">
        <v>3.2</v>
      </c>
      <c r="B16" s="37" t="s">
        <v>22</v>
      </c>
      <c r="C16" s="33" t="s">
        <v>23</v>
      </c>
      <c r="D16" s="34">
        <v>17.2</v>
      </c>
      <c r="E16" s="35"/>
      <c r="F16" s="27">
        <f t="shared" ref="F16:F24" si="0">ROUND(E16*D16,0)</f>
        <v>0</v>
      </c>
    </row>
    <row r="17" spans="1:8" ht="63.75">
      <c r="A17" s="32">
        <v>3.3</v>
      </c>
      <c r="B17" s="37" t="s">
        <v>24</v>
      </c>
      <c r="C17" s="33" t="s">
        <v>23</v>
      </c>
      <c r="D17" s="34">
        <v>3.5</v>
      </c>
      <c r="E17" s="35"/>
      <c r="F17" s="27">
        <f t="shared" si="0"/>
        <v>0</v>
      </c>
    </row>
    <row r="18" spans="1:8" ht="38.25">
      <c r="A18" s="32">
        <v>3.4</v>
      </c>
      <c r="B18" s="37" t="s">
        <v>25</v>
      </c>
      <c r="C18" s="33" t="s">
        <v>26</v>
      </c>
      <c r="D18" s="34">
        <v>480</v>
      </c>
      <c r="E18" s="35"/>
      <c r="F18" s="27">
        <f t="shared" si="0"/>
        <v>0</v>
      </c>
    </row>
    <row r="19" spans="1:8" ht="114.75" customHeight="1" thickBot="1">
      <c r="A19" s="49">
        <v>3.5</v>
      </c>
      <c r="B19" s="50" t="s">
        <v>27</v>
      </c>
      <c r="C19" s="51" t="s">
        <v>10</v>
      </c>
      <c r="D19" s="52">
        <v>10</v>
      </c>
      <c r="E19" s="53"/>
      <c r="F19" s="27">
        <f t="shared" si="0"/>
        <v>0</v>
      </c>
    </row>
    <row r="20" spans="1:8" ht="13.5" thickBot="1">
      <c r="A20" s="54">
        <v>4</v>
      </c>
      <c r="B20" s="41" t="s">
        <v>28</v>
      </c>
      <c r="C20" s="42"/>
      <c r="D20" s="42"/>
      <c r="E20" s="43"/>
      <c r="F20" s="19">
        <f>+SUBTOTAL(9,F21:F22)</f>
        <v>0</v>
      </c>
    </row>
    <row r="21" spans="1:8" ht="114.75" customHeight="1">
      <c r="A21" s="44">
        <v>4.0999999999999996</v>
      </c>
      <c r="B21" s="55" t="s">
        <v>29</v>
      </c>
      <c r="C21" s="56" t="s">
        <v>23</v>
      </c>
      <c r="D21" s="57">
        <v>17.2</v>
      </c>
      <c r="E21" s="58"/>
      <c r="F21" s="59">
        <f t="shared" si="0"/>
        <v>0</v>
      </c>
      <c r="G21" s="60"/>
    </row>
    <row r="22" spans="1:8" ht="34.5" customHeight="1" thickBot="1">
      <c r="A22" s="49">
        <v>4.2</v>
      </c>
      <c r="B22" s="50" t="s">
        <v>30</v>
      </c>
      <c r="C22" s="61" t="s">
        <v>23</v>
      </c>
      <c r="D22" s="62">
        <v>9</v>
      </c>
      <c r="E22" s="63"/>
      <c r="F22" s="59">
        <f t="shared" si="0"/>
        <v>0</v>
      </c>
      <c r="H22" s="64"/>
    </row>
    <row r="23" spans="1:8" ht="15.75" customHeight="1" thickBot="1">
      <c r="A23" s="54">
        <v>5</v>
      </c>
      <c r="B23" s="41" t="s">
        <v>31</v>
      </c>
      <c r="C23" s="42"/>
      <c r="D23" s="42"/>
      <c r="E23" s="43"/>
      <c r="F23" s="19">
        <f>+SUBTOTAL(9,F24)</f>
        <v>0</v>
      </c>
      <c r="H23" s="64"/>
    </row>
    <row r="24" spans="1:8" ht="64.5" thickBot="1">
      <c r="A24" s="65">
        <v>5.0999999999999996</v>
      </c>
      <c r="B24" s="66" t="s">
        <v>32</v>
      </c>
      <c r="C24" s="67" t="s">
        <v>23</v>
      </c>
      <c r="D24" s="68">
        <v>9</v>
      </c>
      <c r="E24" s="69"/>
      <c r="F24" s="59">
        <f t="shared" si="0"/>
        <v>0</v>
      </c>
    </row>
    <row r="25" spans="1:8" ht="15" customHeight="1" thickBot="1">
      <c r="A25" s="216" t="s">
        <v>33</v>
      </c>
      <c r="B25" s="217"/>
      <c r="C25" s="217"/>
      <c r="D25" s="217"/>
      <c r="E25" s="70"/>
      <c r="F25" s="71">
        <f>SUBTOTAL(9,F6:F24)</f>
        <v>0</v>
      </c>
    </row>
    <row r="26" spans="1:8" ht="21.75" customHeight="1" thickBot="1">
      <c r="A26" s="5" t="s">
        <v>34</v>
      </c>
      <c r="B26" s="72"/>
      <c r="C26" s="72"/>
      <c r="D26" s="72"/>
      <c r="E26" s="73"/>
      <c r="F26" s="74"/>
    </row>
    <row r="27" spans="1:8" ht="23.25" customHeight="1" thickBot="1">
      <c r="A27" s="9" t="s">
        <v>2</v>
      </c>
      <c r="B27" s="10" t="s">
        <v>3</v>
      </c>
      <c r="C27" s="11" t="s">
        <v>4</v>
      </c>
      <c r="D27" s="12" t="s">
        <v>5</v>
      </c>
      <c r="E27" s="13" t="s">
        <v>6</v>
      </c>
      <c r="F27" s="14" t="s">
        <v>7</v>
      </c>
    </row>
    <row r="28" spans="1:8" ht="13.5" thickBot="1">
      <c r="A28" s="75">
        <v>1</v>
      </c>
      <c r="B28" s="76" t="s">
        <v>35</v>
      </c>
      <c r="C28" s="77"/>
      <c r="D28" s="77"/>
      <c r="E28" s="78"/>
      <c r="F28" s="79">
        <f>+SUBTOTAL(9,F29:F32)</f>
        <v>0</v>
      </c>
    </row>
    <row r="29" spans="1:8" ht="38.25">
      <c r="A29" s="80">
        <v>1.1000000000000001</v>
      </c>
      <c r="B29" s="81" t="s">
        <v>36</v>
      </c>
      <c r="C29" s="80" t="s">
        <v>23</v>
      </c>
      <c r="D29" s="82">
        <v>13</v>
      </c>
      <c r="E29" s="83"/>
      <c r="F29" s="84">
        <f>ROUND((D29*E29),0)</f>
        <v>0</v>
      </c>
    </row>
    <row r="30" spans="1:8" ht="38.25">
      <c r="A30" s="80">
        <v>1.2</v>
      </c>
      <c r="B30" s="81" t="s">
        <v>37</v>
      </c>
      <c r="C30" s="80" t="s">
        <v>38</v>
      </c>
      <c r="D30" s="82">
        <v>1</v>
      </c>
      <c r="E30" s="83"/>
      <c r="F30" s="84">
        <f>ROUND((D30*E30),0)</f>
        <v>0</v>
      </c>
    </row>
    <row r="31" spans="1:8" ht="38.25">
      <c r="A31" s="80">
        <v>1.3</v>
      </c>
      <c r="B31" s="81" t="s">
        <v>39</v>
      </c>
      <c r="C31" s="80" t="s">
        <v>40</v>
      </c>
      <c r="D31" s="82">
        <v>1</v>
      </c>
      <c r="E31" s="83"/>
      <c r="F31" s="84">
        <f t="shared" ref="F31:F52" si="1">ROUND((D31*E31),0)</f>
        <v>0</v>
      </c>
    </row>
    <row r="32" spans="1:8" ht="51.75" thickBot="1">
      <c r="A32" s="80">
        <v>1.4</v>
      </c>
      <c r="B32" s="81" t="s">
        <v>41</v>
      </c>
      <c r="C32" s="80" t="s">
        <v>15</v>
      </c>
      <c r="D32" s="82">
        <v>1.6</v>
      </c>
      <c r="E32" s="83"/>
      <c r="F32" s="84">
        <f t="shared" si="1"/>
        <v>0</v>
      </c>
    </row>
    <row r="33" spans="1:6" ht="13.5" thickBot="1">
      <c r="A33" s="75">
        <v>2</v>
      </c>
      <c r="B33" s="76" t="s">
        <v>19</v>
      </c>
      <c r="C33" s="77"/>
      <c r="D33" s="77"/>
      <c r="E33" s="78"/>
      <c r="F33" s="79">
        <f>+SUBTOTAL(9,F34:F35)</f>
        <v>0</v>
      </c>
    </row>
    <row r="34" spans="1:6" ht="51">
      <c r="A34" s="80">
        <v>2.1</v>
      </c>
      <c r="B34" s="81" t="s">
        <v>20</v>
      </c>
      <c r="C34" s="80" t="s">
        <v>21</v>
      </c>
      <c r="D34" s="82">
        <v>10</v>
      </c>
      <c r="E34" s="85"/>
      <c r="F34" s="84">
        <f t="shared" si="1"/>
        <v>0</v>
      </c>
    </row>
    <row r="35" spans="1:6" ht="51.75" thickBot="1">
      <c r="A35" s="80">
        <v>2.2000000000000002</v>
      </c>
      <c r="B35" s="81" t="s">
        <v>42</v>
      </c>
      <c r="C35" s="80" t="s">
        <v>23</v>
      </c>
      <c r="D35" s="82">
        <v>8</v>
      </c>
      <c r="E35" s="83"/>
      <c r="F35" s="84">
        <f t="shared" si="1"/>
        <v>0</v>
      </c>
    </row>
    <row r="36" spans="1:6" ht="13.5" thickBot="1">
      <c r="A36" s="75">
        <v>3</v>
      </c>
      <c r="B36" s="76" t="s">
        <v>28</v>
      </c>
      <c r="C36" s="77"/>
      <c r="D36" s="77"/>
      <c r="E36" s="78"/>
      <c r="F36" s="79">
        <f>+SUBTOTAL(9,F37:F39)</f>
        <v>0</v>
      </c>
    </row>
    <row r="37" spans="1:6" ht="38.25">
      <c r="A37" s="80">
        <v>3.1</v>
      </c>
      <c r="B37" s="81" t="s">
        <v>43</v>
      </c>
      <c r="C37" s="80" t="s">
        <v>15</v>
      </c>
      <c r="D37" s="82">
        <v>0.4</v>
      </c>
      <c r="E37" s="85"/>
      <c r="F37" s="84">
        <f t="shared" si="1"/>
        <v>0</v>
      </c>
    </row>
    <row r="38" spans="1:6" ht="63.75">
      <c r="A38" s="80">
        <v>3.2</v>
      </c>
      <c r="B38" s="81" t="s">
        <v>44</v>
      </c>
      <c r="C38" s="80" t="s">
        <v>10</v>
      </c>
      <c r="D38" s="82">
        <v>5</v>
      </c>
      <c r="E38" s="85"/>
      <c r="F38" s="84">
        <f t="shared" si="1"/>
        <v>0</v>
      </c>
    </row>
    <row r="39" spans="1:6" ht="26.25" thickBot="1">
      <c r="A39" s="80">
        <v>3.3</v>
      </c>
      <c r="B39" s="81" t="s">
        <v>30</v>
      </c>
      <c r="C39" s="80" t="s">
        <v>23</v>
      </c>
      <c r="D39" s="82">
        <v>20</v>
      </c>
      <c r="E39" s="85"/>
      <c r="F39" s="84">
        <f t="shared" si="1"/>
        <v>0</v>
      </c>
    </row>
    <row r="40" spans="1:6" ht="13.5" thickBot="1">
      <c r="A40" s="75">
        <v>4</v>
      </c>
      <c r="B40" s="76" t="s">
        <v>45</v>
      </c>
      <c r="C40" s="77"/>
      <c r="D40" s="77"/>
      <c r="E40" s="78"/>
      <c r="F40" s="79">
        <f>+SUBTOTAL(9,F41:F44)</f>
        <v>0</v>
      </c>
    </row>
    <row r="41" spans="1:6" ht="51">
      <c r="A41" s="80">
        <v>4.0999999999999996</v>
      </c>
      <c r="B41" s="81" t="s">
        <v>46</v>
      </c>
      <c r="C41" s="80" t="s">
        <v>23</v>
      </c>
      <c r="D41" s="82">
        <v>12</v>
      </c>
      <c r="E41" s="85"/>
      <c r="F41" s="84">
        <f t="shared" si="1"/>
        <v>0</v>
      </c>
    </row>
    <row r="42" spans="1:6" ht="76.5">
      <c r="A42" s="80">
        <v>4.2</v>
      </c>
      <c r="B42" s="81" t="s">
        <v>47</v>
      </c>
      <c r="C42" s="86" t="s">
        <v>23</v>
      </c>
      <c r="D42" s="87">
        <v>125</v>
      </c>
      <c r="E42" s="88"/>
      <c r="F42" s="84">
        <f t="shared" si="1"/>
        <v>0</v>
      </c>
    </row>
    <row r="43" spans="1:6" ht="76.5">
      <c r="A43" s="80">
        <v>4.3</v>
      </c>
      <c r="B43" s="81" t="s">
        <v>48</v>
      </c>
      <c r="C43" s="86" t="s">
        <v>23</v>
      </c>
      <c r="D43" s="82">
        <v>30</v>
      </c>
      <c r="E43" s="88"/>
      <c r="F43" s="84">
        <f t="shared" si="1"/>
        <v>0</v>
      </c>
    </row>
    <row r="44" spans="1:6" ht="64.5" thickBot="1">
      <c r="A44" s="80">
        <v>4.4000000000000004</v>
      </c>
      <c r="B44" s="81" t="s">
        <v>49</v>
      </c>
      <c r="C44" s="86" t="s">
        <v>23</v>
      </c>
      <c r="D44" s="82">
        <v>4</v>
      </c>
      <c r="E44" s="88"/>
      <c r="F44" s="84">
        <f t="shared" si="1"/>
        <v>0</v>
      </c>
    </row>
    <row r="45" spans="1:6" ht="13.5" thickBot="1">
      <c r="A45" s="75">
        <v>5</v>
      </c>
      <c r="B45" s="76" t="s">
        <v>50</v>
      </c>
      <c r="C45" s="77"/>
      <c r="D45" s="77"/>
      <c r="E45" s="78"/>
      <c r="F45" s="79">
        <f>+SUBTOTAL(9,F46:F52)</f>
        <v>0</v>
      </c>
    </row>
    <row r="46" spans="1:6" ht="51">
      <c r="A46" s="80">
        <v>5.0999999999999996</v>
      </c>
      <c r="B46" s="81" t="s">
        <v>51</v>
      </c>
      <c r="C46" s="89" t="s">
        <v>23</v>
      </c>
      <c r="D46" s="90">
        <v>40</v>
      </c>
      <c r="E46" s="91"/>
      <c r="F46" s="84">
        <f t="shared" si="1"/>
        <v>0</v>
      </c>
    </row>
    <row r="47" spans="1:6" ht="51">
      <c r="A47" s="80">
        <v>5.2</v>
      </c>
      <c r="B47" s="81" t="s">
        <v>52</v>
      </c>
      <c r="C47" s="80" t="s">
        <v>10</v>
      </c>
      <c r="D47" s="87">
        <v>40</v>
      </c>
      <c r="E47" s="91"/>
      <c r="F47" s="84">
        <f t="shared" si="1"/>
        <v>0</v>
      </c>
    </row>
    <row r="48" spans="1:6" ht="89.25">
      <c r="A48" s="80">
        <v>5.3</v>
      </c>
      <c r="B48" s="81" t="s">
        <v>53</v>
      </c>
      <c r="C48" s="80" t="s">
        <v>23</v>
      </c>
      <c r="D48" s="82">
        <v>13</v>
      </c>
      <c r="E48" s="91"/>
      <c r="F48" s="84">
        <f t="shared" si="1"/>
        <v>0</v>
      </c>
    </row>
    <row r="49" spans="1:6" ht="63.75">
      <c r="A49" s="80">
        <v>5.4</v>
      </c>
      <c r="B49" s="81" t="s">
        <v>54</v>
      </c>
      <c r="C49" s="80" t="s">
        <v>38</v>
      </c>
      <c r="D49" s="82">
        <v>1</v>
      </c>
      <c r="E49" s="91"/>
      <c r="F49" s="84">
        <f t="shared" si="1"/>
        <v>0</v>
      </c>
    </row>
    <row r="50" spans="1:6" ht="38.25">
      <c r="A50" s="80">
        <v>5.5</v>
      </c>
      <c r="B50" s="81" t="s">
        <v>55</v>
      </c>
      <c r="C50" s="80" t="s">
        <v>38</v>
      </c>
      <c r="D50" s="82">
        <v>1</v>
      </c>
      <c r="E50" s="91"/>
      <c r="F50" s="84">
        <f t="shared" si="1"/>
        <v>0</v>
      </c>
    </row>
    <row r="51" spans="1:6" ht="63.75">
      <c r="A51" s="80">
        <v>5.6</v>
      </c>
      <c r="B51" s="81" t="s">
        <v>56</v>
      </c>
      <c r="C51" s="80" t="s">
        <v>38</v>
      </c>
      <c r="D51" s="82">
        <v>1</v>
      </c>
      <c r="E51" s="91"/>
      <c r="F51" s="84">
        <f t="shared" si="1"/>
        <v>0</v>
      </c>
    </row>
    <row r="52" spans="1:6" ht="64.5" thickBot="1">
      <c r="A52" s="80">
        <v>5.7</v>
      </c>
      <c r="B52" s="81" t="s">
        <v>57</v>
      </c>
      <c r="C52" s="86" t="s">
        <v>38</v>
      </c>
      <c r="D52" s="82">
        <v>1</v>
      </c>
      <c r="E52" s="91"/>
      <c r="F52" s="84">
        <f t="shared" si="1"/>
        <v>0</v>
      </c>
    </row>
    <row r="53" spans="1:6" ht="13.5" thickBot="1">
      <c r="A53" s="75">
        <v>6</v>
      </c>
      <c r="B53" s="77" t="s">
        <v>58</v>
      </c>
      <c r="C53" s="77"/>
      <c r="D53" s="92"/>
      <c r="E53" s="93"/>
      <c r="F53" s="94">
        <f>+SUBTOTAL(9,F54:F59)</f>
        <v>0</v>
      </c>
    </row>
    <row r="54" spans="1:6" ht="116.25">
      <c r="A54" s="80">
        <v>6.1</v>
      </c>
      <c r="B54" s="95" t="s">
        <v>59</v>
      </c>
      <c r="C54" s="80" t="s">
        <v>38</v>
      </c>
      <c r="D54" s="82">
        <v>6</v>
      </c>
      <c r="E54" s="85"/>
      <c r="F54" s="96">
        <f t="shared" ref="F54:F59" si="2">+D54*E54</f>
        <v>0</v>
      </c>
    </row>
    <row r="55" spans="1:6" ht="63.75">
      <c r="A55" s="80">
        <v>6.2</v>
      </c>
      <c r="B55" s="95" t="s">
        <v>60</v>
      </c>
      <c r="C55" s="80" t="s">
        <v>61</v>
      </c>
      <c r="D55" s="82">
        <v>45</v>
      </c>
      <c r="E55" s="85"/>
      <c r="F55" s="96">
        <f t="shared" si="2"/>
        <v>0</v>
      </c>
    </row>
    <row r="56" spans="1:6" ht="89.25">
      <c r="A56" s="80">
        <v>6.3</v>
      </c>
      <c r="B56" s="95" t="s">
        <v>62</v>
      </c>
      <c r="C56" s="80" t="s">
        <v>38</v>
      </c>
      <c r="D56" s="82">
        <v>6</v>
      </c>
      <c r="E56" s="85"/>
      <c r="F56" s="84">
        <f t="shared" si="2"/>
        <v>0</v>
      </c>
    </row>
    <row r="57" spans="1:6" ht="89.25">
      <c r="A57" s="80">
        <v>6.4</v>
      </c>
      <c r="B57" s="95" t="s">
        <v>63</v>
      </c>
      <c r="C57" s="80" t="s">
        <v>38</v>
      </c>
      <c r="D57" s="82">
        <v>2</v>
      </c>
      <c r="E57" s="85"/>
      <c r="F57" s="84">
        <f t="shared" si="2"/>
        <v>0</v>
      </c>
    </row>
    <row r="58" spans="1:6" ht="102">
      <c r="A58" s="80">
        <v>6.5</v>
      </c>
      <c r="B58" s="95" t="s">
        <v>64</v>
      </c>
      <c r="C58" s="80" t="s">
        <v>61</v>
      </c>
      <c r="D58" s="82">
        <v>50</v>
      </c>
      <c r="E58" s="85"/>
      <c r="F58" s="84">
        <f t="shared" si="2"/>
        <v>0</v>
      </c>
    </row>
    <row r="59" spans="1:6" ht="90" thickBot="1">
      <c r="A59" s="97">
        <v>6.6</v>
      </c>
      <c r="B59" s="98" t="s">
        <v>65</v>
      </c>
      <c r="C59" s="97" t="s">
        <v>38</v>
      </c>
      <c r="D59" s="99">
        <v>1</v>
      </c>
      <c r="E59" s="100"/>
      <c r="F59" s="101">
        <f t="shared" si="2"/>
        <v>0</v>
      </c>
    </row>
    <row r="60" spans="1:6" ht="15.75" thickBot="1">
      <c r="A60" s="218" t="s">
        <v>66</v>
      </c>
      <c r="B60" s="219"/>
      <c r="C60" s="219"/>
      <c r="D60" s="219"/>
      <c r="E60" s="102"/>
      <c r="F60" s="103">
        <f>SUBTOTAL(9,F28:F59)</f>
        <v>0</v>
      </c>
    </row>
    <row r="61" spans="1:6" ht="26.25" customHeight="1" thickBot="1">
      <c r="A61" s="104" t="s">
        <v>67</v>
      </c>
      <c r="B61" s="105"/>
      <c r="C61" s="105"/>
      <c r="D61" s="105"/>
      <c r="E61" s="106"/>
      <c r="F61" s="74"/>
    </row>
    <row r="62" spans="1:6" ht="24" customHeight="1" thickBot="1">
      <c r="A62" s="9" t="s">
        <v>2</v>
      </c>
      <c r="B62" s="10" t="s">
        <v>3</v>
      </c>
      <c r="C62" s="11" t="s">
        <v>4</v>
      </c>
      <c r="D62" s="12" t="s">
        <v>5</v>
      </c>
      <c r="E62" s="13" t="s">
        <v>6</v>
      </c>
      <c r="F62" s="14" t="s">
        <v>7</v>
      </c>
    </row>
    <row r="63" spans="1:6" ht="13.5" thickBot="1">
      <c r="A63" s="107">
        <v>1</v>
      </c>
      <c r="B63" s="108" t="s">
        <v>13</v>
      </c>
      <c r="C63" s="77"/>
      <c r="D63" s="77"/>
      <c r="E63" s="78"/>
      <c r="F63" s="109">
        <f>+SUBTOTAL(9,F64:F65)</f>
        <v>0</v>
      </c>
    </row>
    <row r="64" spans="1:6" ht="25.5">
      <c r="A64" s="110">
        <v>1.1000000000000001</v>
      </c>
      <c r="B64" s="111" t="s">
        <v>68</v>
      </c>
      <c r="C64" s="112" t="s">
        <v>23</v>
      </c>
      <c r="D64" s="113">
        <v>16</v>
      </c>
      <c r="E64" s="114"/>
      <c r="F64" s="115">
        <f>ROUND(E64*D64,0)</f>
        <v>0</v>
      </c>
    </row>
    <row r="65" spans="1:6" ht="26.25" thickBot="1">
      <c r="A65" s="116">
        <v>1.2</v>
      </c>
      <c r="B65" s="117" t="s">
        <v>69</v>
      </c>
      <c r="C65" s="118" t="s">
        <v>15</v>
      </c>
      <c r="D65" s="119">
        <v>3</v>
      </c>
      <c r="E65" s="120"/>
      <c r="F65" s="121">
        <f>ROUND(E65*D65,0)</f>
        <v>0</v>
      </c>
    </row>
    <row r="66" spans="1:6" ht="13.5" thickBot="1">
      <c r="A66" s="122">
        <v>2</v>
      </c>
      <c r="B66" s="77" t="s">
        <v>19</v>
      </c>
      <c r="C66" s="77"/>
      <c r="D66" s="77"/>
      <c r="E66" s="78"/>
      <c r="F66" s="109">
        <f>+SUBTOTAL(9,F67:F69)</f>
        <v>0</v>
      </c>
    </row>
    <row r="67" spans="1:6" ht="51">
      <c r="A67" s="110">
        <v>2.1</v>
      </c>
      <c r="B67" s="111" t="s">
        <v>70</v>
      </c>
      <c r="C67" s="112" t="s">
        <v>23</v>
      </c>
      <c r="D67" s="113">
        <v>24</v>
      </c>
      <c r="E67" s="114"/>
      <c r="F67" s="121">
        <f>ROUND(E67*D67,0)</f>
        <v>0</v>
      </c>
    </row>
    <row r="68" spans="1:6" ht="38.25">
      <c r="A68" s="123">
        <v>2.2000000000000002</v>
      </c>
      <c r="B68" s="124" t="s">
        <v>71</v>
      </c>
      <c r="C68" s="125" t="s">
        <v>15</v>
      </c>
      <c r="D68" s="126">
        <v>0.21</v>
      </c>
      <c r="E68" s="127"/>
      <c r="F68" s="121">
        <f>ROUND(E68*D68,0)</f>
        <v>0</v>
      </c>
    </row>
    <row r="69" spans="1:6" ht="51.75" thickBot="1">
      <c r="A69" s="116">
        <v>2.2999999999999998</v>
      </c>
      <c r="B69" s="117" t="s">
        <v>20</v>
      </c>
      <c r="C69" s="118" t="s">
        <v>21</v>
      </c>
      <c r="D69" s="119">
        <v>70</v>
      </c>
      <c r="E69" s="120"/>
      <c r="F69" s="121">
        <f>ROUND(E69*D69,0)</f>
        <v>0</v>
      </c>
    </row>
    <row r="70" spans="1:6" ht="13.5" thickBot="1">
      <c r="A70" s="122">
        <v>3</v>
      </c>
      <c r="B70" s="77" t="s">
        <v>28</v>
      </c>
      <c r="C70" s="77"/>
      <c r="D70" s="77"/>
      <c r="E70" s="78"/>
      <c r="F70" s="109">
        <f>+SUBTOTAL(9,F71)</f>
        <v>0</v>
      </c>
    </row>
    <row r="71" spans="1:6" ht="115.5" thickBot="1">
      <c r="A71" s="128">
        <v>3.1</v>
      </c>
      <c r="B71" s="129" t="s">
        <v>72</v>
      </c>
      <c r="C71" s="130" t="s">
        <v>23</v>
      </c>
      <c r="D71" s="131">
        <v>3</v>
      </c>
      <c r="E71" s="132"/>
      <c r="F71" s="121">
        <f>ROUND(E71*D71,0)</f>
        <v>0</v>
      </c>
    </row>
    <row r="72" spans="1:6" ht="13.5" thickBot="1">
      <c r="A72" s="122">
        <v>4</v>
      </c>
      <c r="B72" s="77" t="s">
        <v>31</v>
      </c>
      <c r="C72" s="77"/>
      <c r="D72" s="77"/>
      <c r="E72" s="78"/>
      <c r="F72" s="109">
        <f>+SUBTOTAL(9,F73:F74)</f>
        <v>0</v>
      </c>
    </row>
    <row r="73" spans="1:6" ht="76.5">
      <c r="A73" s="110">
        <v>4.0999999999999996</v>
      </c>
      <c r="B73" s="111" t="s">
        <v>47</v>
      </c>
      <c r="C73" s="113" t="s">
        <v>23</v>
      </c>
      <c r="D73" s="133">
        <v>70</v>
      </c>
      <c r="E73" s="134"/>
      <c r="F73" s="121">
        <f>ROUND(E73*D73,0)</f>
        <v>0</v>
      </c>
    </row>
    <row r="74" spans="1:6" ht="64.5" thickBot="1">
      <c r="A74" s="116">
        <v>4.2</v>
      </c>
      <c r="B74" s="117" t="s">
        <v>32</v>
      </c>
      <c r="C74" s="119" t="s">
        <v>23</v>
      </c>
      <c r="D74" s="135">
        <v>14</v>
      </c>
      <c r="E74" s="136"/>
      <c r="F74" s="121">
        <f>ROUND(E74*D74,0)</f>
        <v>0</v>
      </c>
    </row>
    <row r="75" spans="1:6" ht="13.5" thickBot="1">
      <c r="A75" s="122">
        <v>5</v>
      </c>
      <c r="B75" s="77" t="s">
        <v>50</v>
      </c>
      <c r="C75" s="77"/>
      <c r="D75" s="77"/>
      <c r="E75" s="78"/>
      <c r="F75" s="109">
        <f>+SUBTOTAL(9,F76:F80)</f>
        <v>0</v>
      </c>
    </row>
    <row r="76" spans="1:6" ht="63.75">
      <c r="A76" s="110">
        <v>5.0999999999999996</v>
      </c>
      <c r="B76" s="137" t="s">
        <v>73</v>
      </c>
      <c r="C76" s="138" t="s">
        <v>12</v>
      </c>
      <c r="D76" s="133">
        <v>1</v>
      </c>
      <c r="E76" s="134"/>
      <c r="F76" s="121">
        <f>ROUND(E76*D76,0)</f>
        <v>0</v>
      </c>
    </row>
    <row r="77" spans="1:6" ht="38.25">
      <c r="A77" s="123">
        <v>5.2</v>
      </c>
      <c r="B77" s="139" t="s">
        <v>74</v>
      </c>
      <c r="C77" s="140" t="s">
        <v>12</v>
      </c>
      <c r="D77" s="141">
        <v>1</v>
      </c>
      <c r="E77" s="142"/>
      <c r="F77" s="121">
        <f>ROUND(E77*D77,0)</f>
        <v>0</v>
      </c>
    </row>
    <row r="78" spans="1:6" ht="25.5">
      <c r="A78" s="123" t="s">
        <v>75</v>
      </c>
      <c r="B78" s="124" t="s">
        <v>76</v>
      </c>
      <c r="C78" s="140" t="s">
        <v>23</v>
      </c>
      <c r="D78" s="141">
        <v>48</v>
      </c>
      <c r="E78" s="142"/>
      <c r="F78" s="121">
        <f>ROUND(E78*D78,0)</f>
        <v>0</v>
      </c>
    </row>
    <row r="79" spans="1:6" ht="38.25">
      <c r="A79" s="123" t="s">
        <v>77</v>
      </c>
      <c r="B79" s="139" t="s">
        <v>78</v>
      </c>
      <c r="C79" s="140" t="s">
        <v>15</v>
      </c>
      <c r="D79" s="141">
        <v>3</v>
      </c>
      <c r="E79" s="142"/>
      <c r="F79" s="121">
        <f>ROUND(E79*D79,0)</f>
        <v>0</v>
      </c>
    </row>
    <row r="80" spans="1:6" ht="39" thickBot="1">
      <c r="A80" s="116" t="s">
        <v>79</v>
      </c>
      <c r="B80" s="143" t="s">
        <v>80</v>
      </c>
      <c r="C80" s="144" t="s">
        <v>10</v>
      </c>
      <c r="D80" s="135">
        <v>15</v>
      </c>
      <c r="E80" s="136"/>
      <c r="F80" s="121">
        <f>ROUND(E80*D80,0)</f>
        <v>0</v>
      </c>
    </row>
    <row r="81" spans="1:6" ht="13.5" thickBot="1">
      <c r="A81" s="122">
        <v>6</v>
      </c>
      <c r="B81" s="76" t="s">
        <v>81</v>
      </c>
      <c r="C81" s="77"/>
      <c r="D81" s="77"/>
      <c r="E81" s="78"/>
      <c r="F81" s="109">
        <f>+SUBTOTAL(9,F82:F87)</f>
        <v>0</v>
      </c>
    </row>
    <row r="82" spans="1:6" ht="116.25">
      <c r="A82" s="110" t="s">
        <v>82</v>
      </c>
      <c r="B82" s="145" t="s">
        <v>59</v>
      </c>
      <c r="C82" s="146" t="s">
        <v>12</v>
      </c>
      <c r="D82" s="147">
        <v>6</v>
      </c>
      <c r="E82" s="134"/>
      <c r="F82" s="121">
        <f>ROUND(E82*D82,0)</f>
        <v>0</v>
      </c>
    </row>
    <row r="83" spans="1:6" ht="63.75">
      <c r="A83" s="123" t="s">
        <v>83</v>
      </c>
      <c r="B83" s="148" t="s">
        <v>60</v>
      </c>
      <c r="C83" s="149" t="s">
        <v>10</v>
      </c>
      <c r="D83" s="150">
        <v>40</v>
      </c>
      <c r="E83" s="142"/>
      <c r="F83" s="121">
        <f t="shared" ref="F83:F87" si="3">ROUND(E83*D83,0)</f>
        <v>0</v>
      </c>
    </row>
    <row r="84" spans="1:6" ht="89.25">
      <c r="A84" s="123" t="s">
        <v>84</v>
      </c>
      <c r="B84" s="148" t="s">
        <v>62</v>
      </c>
      <c r="C84" s="149" t="s">
        <v>12</v>
      </c>
      <c r="D84" s="150">
        <v>3</v>
      </c>
      <c r="E84" s="142"/>
      <c r="F84" s="121">
        <f t="shared" si="3"/>
        <v>0</v>
      </c>
    </row>
    <row r="85" spans="1:6" ht="89.25">
      <c r="A85" s="123" t="s">
        <v>85</v>
      </c>
      <c r="B85" s="148" t="s">
        <v>63</v>
      </c>
      <c r="C85" s="149" t="s">
        <v>38</v>
      </c>
      <c r="D85" s="150">
        <v>2</v>
      </c>
      <c r="E85" s="142"/>
      <c r="F85" s="121">
        <f t="shared" si="3"/>
        <v>0</v>
      </c>
    </row>
    <row r="86" spans="1:6" ht="102">
      <c r="A86" s="123" t="s">
        <v>86</v>
      </c>
      <c r="B86" s="148" t="s">
        <v>64</v>
      </c>
      <c r="C86" s="149" t="s">
        <v>10</v>
      </c>
      <c r="D86" s="150">
        <v>45</v>
      </c>
      <c r="E86" s="142"/>
      <c r="F86" s="121">
        <f t="shared" si="3"/>
        <v>0</v>
      </c>
    </row>
    <row r="87" spans="1:6" ht="90" thickBot="1">
      <c r="A87" s="116" t="s">
        <v>87</v>
      </c>
      <c r="B87" s="151" t="s">
        <v>65</v>
      </c>
      <c r="C87" s="152" t="s">
        <v>12</v>
      </c>
      <c r="D87" s="153">
        <v>1</v>
      </c>
      <c r="E87" s="136"/>
      <c r="F87" s="154">
        <f t="shared" si="3"/>
        <v>0</v>
      </c>
    </row>
    <row r="88" spans="1:6" ht="13.5" thickBot="1">
      <c r="A88" s="220" t="s">
        <v>88</v>
      </c>
      <c r="B88" s="221"/>
      <c r="C88" s="221"/>
      <c r="D88" s="222"/>
      <c r="E88" s="155"/>
      <c r="F88" s="156">
        <f>+SUBTOTAL(9,F63:F87)</f>
        <v>0</v>
      </c>
    </row>
    <row r="89" spans="1:6" ht="22.5" customHeight="1" thickBot="1">
      <c r="A89" s="104" t="s">
        <v>89</v>
      </c>
      <c r="B89" s="105"/>
      <c r="C89" s="105"/>
      <c r="D89" s="105"/>
      <c r="E89" s="106"/>
      <c r="F89" s="74"/>
    </row>
    <row r="90" spans="1:6" ht="26.25" thickBot="1">
      <c r="A90" s="9" t="s">
        <v>2</v>
      </c>
      <c r="B90" s="10" t="s">
        <v>3</v>
      </c>
      <c r="C90" s="11" t="s">
        <v>4</v>
      </c>
      <c r="D90" s="12" t="s">
        <v>5</v>
      </c>
      <c r="E90" s="13" t="s">
        <v>6</v>
      </c>
      <c r="F90" s="14" t="s">
        <v>7</v>
      </c>
    </row>
    <row r="91" spans="1:6" ht="13.5" customHeight="1" thickBot="1">
      <c r="A91" s="157">
        <v>1</v>
      </c>
      <c r="B91" s="158" t="s">
        <v>13</v>
      </c>
      <c r="C91" s="159"/>
      <c r="D91" s="159"/>
      <c r="E91" s="160"/>
      <c r="F91" s="109">
        <f>+SUBTOTAL(9,F92:F93)</f>
        <v>0</v>
      </c>
    </row>
    <row r="92" spans="1:6" ht="38.25">
      <c r="A92" s="161">
        <v>1.1000000000000001</v>
      </c>
      <c r="B92" s="162" t="s">
        <v>90</v>
      </c>
      <c r="C92" s="126" t="s">
        <v>23</v>
      </c>
      <c r="D92" s="163">
        <v>65</v>
      </c>
      <c r="E92" s="83"/>
      <c r="F92" s="84">
        <f>ROUND((D92*E92),0)</f>
        <v>0</v>
      </c>
    </row>
    <row r="93" spans="1:6" ht="26.25" thickBot="1">
      <c r="A93" s="164">
        <v>1.2</v>
      </c>
      <c r="B93" s="162" t="s">
        <v>91</v>
      </c>
      <c r="C93" s="126" t="s">
        <v>23</v>
      </c>
      <c r="D93" s="163">
        <v>2</v>
      </c>
      <c r="E93" s="83"/>
      <c r="F93" s="84">
        <f>ROUND((D93*E93),0)</f>
        <v>0</v>
      </c>
    </row>
    <row r="94" spans="1:6" ht="13.5" thickBot="1">
      <c r="A94" s="75">
        <v>2</v>
      </c>
      <c r="B94" s="158" t="s">
        <v>19</v>
      </c>
      <c r="C94" s="159"/>
      <c r="D94" s="159"/>
      <c r="E94" s="160"/>
      <c r="F94" s="109">
        <f>+SUBTOTAL(9,F95:F96)</f>
        <v>0</v>
      </c>
    </row>
    <row r="95" spans="1:6" ht="51">
      <c r="A95" s="161">
        <v>2.1</v>
      </c>
      <c r="B95" s="162" t="s">
        <v>20</v>
      </c>
      <c r="C95" s="126" t="s">
        <v>21</v>
      </c>
      <c r="D95" s="163">
        <v>57</v>
      </c>
      <c r="E95" s="85"/>
      <c r="F95" s="84">
        <f t="shared" ref="F95:F127" si="4">ROUND((D95*E95),0)</f>
        <v>0</v>
      </c>
    </row>
    <row r="96" spans="1:6" ht="39" thickBot="1">
      <c r="A96" s="161">
        <v>2.2000000000000002</v>
      </c>
      <c r="B96" s="162" t="s">
        <v>92</v>
      </c>
      <c r="C96" s="126" t="s">
        <v>23</v>
      </c>
      <c r="D96" s="163">
        <v>0.5</v>
      </c>
      <c r="E96" s="83"/>
      <c r="F96" s="84">
        <f t="shared" si="4"/>
        <v>0</v>
      </c>
    </row>
    <row r="97" spans="1:6" ht="13.5" thickBot="1">
      <c r="A97" s="165">
        <v>3</v>
      </c>
      <c r="B97" s="158" t="s">
        <v>28</v>
      </c>
      <c r="C97" s="159"/>
      <c r="D97" s="159"/>
      <c r="E97" s="160"/>
      <c r="F97" s="109">
        <f>+SUBTOTAL(9,F98)</f>
        <v>0</v>
      </c>
    </row>
    <row r="98" spans="1:6" ht="39" thickBot="1">
      <c r="A98" s="161">
        <v>3.1</v>
      </c>
      <c r="B98" s="162" t="s">
        <v>93</v>
      </c>
      <c r="C98" s="126" t="s">
        <v>15</v>
      </c>
      <c r="D98" s="163">
        <v>0.8</v>
      </c>
      <c r="E98" s="85"/>
      <c r="F98" s="84">
        <f t="shared" si="4"/>
        <v>0</v>
      </c>
    </row>
    <row r="99" spans="1:6" ht="13.5" thickBot="1">
      <c r="A99" s="75">
        <v>4</v>
      </c>
      <c r="B99" s="76" t="s">
        <v>94</v>
      </c>
      <c r="C99" s="77"/>
      <c r="D99" s="77"/>
      <c r="E99" s="78"/>
      <c r="F99" s="109">
        <f>+SUBTOTAL(9,F100:F102)</f>
        <v>0</v>
      </c>
    </row>
    <row r="100" spans="1:6" ht="51">
      <c r="A100" s="161">
        <v>4.0999999999999996</v>
      </c>
      <c r="B100" s="162" t="s">
        <v>46</v>
      </c>
      <c r="C100" s="126" t="s">
        <v>23</v>
      </c>
      <c r="D100" s="163">
        <v>6</v>
      </c>
      <c r="E100" s="85"/>
      <c r="F100" s="84">
        <f t="shared" si="4"/>
        <v>0</v>
      </c>
    </row>
    <row r="101" spans="1:6" ht="76.5">
      <c r="A101" s="161">
        <v>4.2</v>
      </c>
      <c r="B101" s="166" t="s">
        <v>95</v>
      </c>
      <c r="C101" s="167" t="s">
        <v>23</v>
      </c>
      <c r="D101" s="168">
        <v>70</v>
      </c>
      <c r="E101" s="169"/>
      <c r="F101" s="84">
        <f t="shared" si="4"/>
        <v>0</v>
      </c>
    </row>
    <row r="102" spans="1:6" ht="77.25" thickBot="1">
      <c r="A102" s="164">
        <v>4.3</v>
      </c>
      <c r="B102" s="170" t="s">
        <v>96</v>
      </c>
      <c r="C102" s="119" t="s">
        <v>23</v>
      </c>
      <c r="D102" s="171">
        <v>10</v>
      </c>
      <c r="E102" s="172"/>
      <c r="F102" s="84">
        <f t="shared" si="4"/>
        <v>0</v>
      </c>
    </row>
    <row r="103" spans="1:6" ht="13.5" thickBot="1">
      <c r="A103" s="75">
        <v>5</v>
      </c>
      <c r="B103" s="76" t="s">
        <v>50</v>
      </c>
      <c r="C103" s="77"/>
      <c r="D103" s="77"/>
      <c r="E103" s="78"/>
      <c r="F103" s="109">
        <f>+SUBTOTAL(9,F104:F112)</f>
        <v>0</v>
      </c>
    </row>
    <row r="104" spans="1:6" ht="51">
      <c r="A104" s="173">
        <v>5.0999999999999996</v>
      </c>
      <c r="B104" s="174" t="s">
        <v>97</v>
      </c>
      <c r="C104" s="113" t="s">
        <v>23</v>
      </c>
      <c r="D104" s="168">
        <v>14</v>
      </c>
      <c r="E104" s="175"/>
      <c r="F104" s="84">
        <f t="shared" si="4"/>
        <v>0</v>
      </c>
    </row>
    <row r="105" spans="1:6" ht="38.25">
      <c r="A105" s="161">
        <v>5.2</v>
      </c>
      <c r="B105" s="162" t="s">
        <v>98</v>
      </c>
      <c r="C105" s="126" t="s">
        <v>38</v>
      </c>
      <c r="D105" s="163">
        <v>3</v>
      </c>
      <c r="E105" s="91"/>
      <c r="F105" s="84">
        <f t="shared" si="4"/>
        <v>0</v>
      </c>
    </row>
    <row r="106" spans="1:6" ht="25.5">
      <c r="A106" s="161">
        <v>5.3</v>
      </c>
      <c r="B106" s="162" t="s">
        <v>99</v>
      </c>
      <c r="C106" s="176" t="s">
        <v>23</v>
      </c>
      <c r="D106" s="163">
        <v>234</v>
      </c>
      <c r="E106" s="91"/>
      <c r="F106" s="84">
        <f t="shared" si="4"/>
        <v>0</v>
      </c>
    </row>
    <row r="107" spans="1:6" ht="51">
      <c r="A107" s="161">
        <v>5.4</v>
      </c>
      <c r="B107" s="162" t="s">
        <v>51</v>
      </c>
      <c r="C107" s="176" t="s">
        <v>23</v>
      </c>
      <c r="D107" s="163">
        <v>61</v>
      </c>
      <c r="E107" s="91"/>
      <c r="F107" s="84">
        <f t="shared" si="4"/>
        <v>0</v>
      </c>
    </row>
    <row r="108" spans="1:6" ht="51">
      <c r="A108" s="161">
        <v>5.5</v>
      </c>
      <c r="B108" s="162" t="s">
        <v>52</v>
      </c>
      <c r="C108" s="177" t="s">
        <v>10</v>
      </c>
      <c r="D108" s="163">
        <v>59</v>
      </c>
      <c r="E108" s="91"/>
      <c r="F108" s="84">
        <f t="shared" si="4"/>
        <v>0</v>
      </c>
    </row>
    <row r="109" spans="1:6" ht="63.75">
      <c r="A109" s="161">
        <v>5.6</v>
      </c>
      <c r="B109" s="162" t="s">
        <v>100</v>
      </c>
      <c r="C109" s="177" t="s">
        <v>10</v>
      </c>
      <c r="D109" s="163">
        <v>12</v>
      </c>
      <c r="E109" s="91"/>
      <c r="F109" s="84">
        <f t="shared" si="4"/>
        <v>0</v>
      </c>
    </row>
    <row r="110" spans="1:6" ht="38.25">
      <c r="A110" s="178">
        <v>5.7</v>
      </c>
      <c r="B110" s="162" t="s">
        <v>101</v>
      </c>
      <c r="C110" s="177" t="s">
        <v>10</v>
      </c>
      <c r="D110" s="163">
        <v>12</v>
      </c>
      <c r="E110" s="91"/>
      <c r="F110" s="84">
        <f t="shared" si="4"/>
        <v>0</v>
      </c>
    </row>
    <row r="111" spans="1:6" ht="25.5">
      <c r="A111" s="178">
        <v>5.8</v>
      </c>
      <c r="B111" s="162" t="s">
        <v>102</v>
      </c>
      <c r="C111" s="177" t="s">
        <v>103</v>
      </c>
      <c r="D111" s="163">
        <v>1</v>
      </c>
      <c r="E111" s="91"/>
      <c r="F111" s="84">
        <f t="shared" si="4"/>
        <v>0</v>
      </c>
    </row>
    <row r="112" spans="1:6" ht="115.5" thickBot="1">
      <c r="A112" s="178">
        <v>5.9</v>
      </c>
      <c r="B112" s="179" t="s">
        <v>27</v>
      </c>
      <c r="C112" s="177" t="s">
        <v>10</v>
      </c>
      <c r="D112" s="163">
        <v>6.5</v>
      </c>
      <c r="E112" s="91"/>
      <c r="F112" s="84">
        <f t="shared" si="4"/>
        <v>0</v>
      </c>
    </row>
    <row r="113" spans="1:6" ht="13.5" thickBot="1">
      <c r="A113" s="75">
        <v>6</v>
      </c>
      <c r="B113" s="76" t="s">
        <v>58</v>
      </c>
      <c r="C113" s="77"/>
      <c r="D113" s="77"/>
      <c r="E113" s="78"/>
      <c r="F113" s="109">
        <f>+SUBTOTAL(9,F114:F118)</f>
        <v>0</v>
      </c>
    </row>
    <row r="114" spans="1:6" ht="116.25">
      <c r="A114" s="161">
        <v>6.1</v>
      </c>
      <c r="B114" s="180" t="s">
        <v>59</v>
      </c>
      <c r="C114" s="126" t="s">
        <v>38</v>
      </c>
      <c r="D114" s="163">
        <v>9</v>
      </c>
      <c r="E114" s="91"/>
      <c r="F114" s="84">
        <f t="shared" si="4"/>
        <v>0</v>
      </c>
    </row>
    <row r="115" spans="1:6" ht="63.75">
      <c r="A115" s="161">
        <v>6.2</v>
      </c>
      <c r="B115" s="180" t="s">
        <v>60</v>
      </c>
      <c r="C115" s="126" t="s">
        <v>61</v>
      </c>
      <c r="D115" s="163">
        <v>25</v>
      </c>
      <c r="E115" s="91"/>
      <c r="F115" s="84">
        <f t="shared" si="4"/>
        <v>0</v>
      </c>
    </row>
    <row r="116" spans="1:6" ht="89.25">
      <c r="A116" s="161">
        <v>6.3</v>
      </c>
      <c r="B116" s="180" t="s">
        <v>62</v>
      </c>
      <c r="C116" s="126" t="s">
        <v>38</v>
      </c>
      <c r="D116" s="163">
        <v>2</v>
      </c>
      <c r="E116" s="91"/>
      <c r="F116" s="84">
        <f t="shared" si="4"/>
        <v>0</v>
      </c>
    </row>
    <row r="117" spans="1:6" ht="89.25">
      <c r="A117" s="161">
        <v>6.4</v>
      </c>
      <c r="B117" s="180" t="s">
        <v>63</v>
      </c>
      <c r="C117" s="126" t="s">
        <v>38</v>
      </c>
      <c r="D117" s="163">
        <v>2</v>
      </c>
      <c r="E117" s="91"/>
      <c r="F117" s="84">
        <f t="shared" si="4"/>
        <v>0</v>
      </c>
    </row>
    <row r="118" spans="1:6" ht="102.75" thickBot="1">
      <c r="A118" s="178">
        <v>6.5</v>
      </c>
      <c r="B118" s="181" t="s">
        <v>64</v>
      </c>
      <c r="C118" s="119" t="s">
        <v>61</v>
      </c>
      <c r="D118" s="171">
        <v>10</v>
      </c>
      <c r="E118" s="91"/>
      <c r="F118" s="84">
        <f t="shared" si="4"/>
        <v>0</v>
      </c>
    </row>
    <row r="119" spans="1:6" ht="13.5" thickBot="1">
      <c r="A119" s="75">
        <v>7</v>
      </c>
      <c r="B119" s="76" t="s">
        <v>104</v>
      </c>
      <c r="C119" s="77"/>
      <c r="D119" s="77"/>
      <c r="E119" s="78"/>
      <c r="F119" s="109">
        <f>+SUBTOTAL(9,F120:F127)</f>
        <v>0</v>
      </c>
    </row>
    <row r="120" spans="1:6" ht="25.5">
      <c r="A120" s="161">
        <v>7.1</v>
      </c>
      <c r="B120" s="180" t="s">
        <v>105</v>
      </c>
      <c r="C120" s="126" t="s">
        <v>12</v>
      </c>
      <c r="D120" s="163">
        <v>1</v>
      </c>
      <c r="E120" s="91"/>
      <c r="F120" s="84">
        <f t="shared" si="4"/>
        <v>0</v>
      </c>
    </row>
    <row r="121" spans="1:6" ht="25.5">
      <c r="A121" s="161">
        <v>7.2</v>
      </c>
      <c r="B121" s="180" t="s">
        <v>106</v>
      </c>
      <c r="C121" s="126" t="s">
        <v>12</v>
      </c>
      <c r="D121" s="163">
        <v>4</v>
      </c>
      <c r="E121" s="91"/>
      <c r="F121" s="84">
        <f t="shared" si="4"/>
        <v>0</v>
      </c>
    </row>
    <row r="122" spans="1:6" ht="25.5">
      <c r="A122" s="161">
        <v>7.3</v>
      </c>
      <c r="B122" s="180" t="s">
        <v>107</v>
      </c>
      <c r="C122" s="126" t="s">
        <v>61</v>
      </c>
      <c r="D122" s="163">
        <v>12</v>
      </c>
      <c r="E122" s="91"/>
      <c r="F122" s="84">
        <f t="shared" si="4"/>
        <v>0</v>
      </c>
    </row>
    <row r="123" spans="1:6" ht="25.5">
      <c r="A123" s="161">
        <v>7.4</v>
      </c>
      <c r="B123" s="180" t="s">
        <v>108</v>
      </c>
      <c r="C123" s="126" t="s">
        <v>61</v>
      </c>
      <c r="D123" s="163">
        <v>10</v>
      </c>
      <c r="E123" s="91"/>
      <c r="F123" s="84">
        <f t="shared" si="4"/>
        <v>0</v>
      </c>
    </row>
    <row r="124" spans="1:6" ht="25.5">
      <c r="A124" s="161">
        <v>7.5</v>
      </c>
      <c r="B124" s="180" t="s">
        <v>109</v>
      </c>
      <c r="C124" s="126" t="s">
        <v>12</v>
      </c>
      <c r="D124" s="163">
        <v>1</v>
      </c>
      <c r="E124" s="91"/>
      <c r="F124" s="84">
        <f t="shared" si="4"/>
        <v>0</v>
      </c>
    </row>
    <row r="125" spans="1:6" ht="25.5">
      <c r="A125" s="161">
        <v>7.6</v>
      </c>
      <c r="B125" s="180" t="s">
        <v>110</v>
      </c>
      <c r="C125" s="126" t="s">
        <v>12</v>
      </c>
      <c r="D125" s="163">
        <v>1</v>
      </c>
      <c r="E125" s="91"/>
      <c r="F125" s="84">
        <f t="shared" si="4"/>
        <v>0</v>
      </c>
    </row>
    <row r="126" spans="1:6">
      <c r="A126" s="161">
        <v>7.7</v>
      </c>
      <c r="B126" s="180" t="s">
        <v>111</v>
      </c>
      <c r="C126" s="126" t="s">
        <v>103</v>
      </c>
      <c r="D126" s="163">
        <v>1</v>
      </c>
      <c r="E126" s="91"/>
      <c r="F126" s="84">
        <f t="shared" si="4"/>
        <v>0</v>
      </c>
    </row>
    <row r="127" spans="1:6" ht="39" thickBot="1">
      <c r="A127" s="178">
        <v>7.8</v>
      </c>
      <c r="B127" s="181" t="s">
        <v>112</v>
      </c>
      <c r="C127" s="119" t="s">
        <v>12</v>
      </c>
      <c r="D127" s="171">
        <v>1</v>
      </c>
      <c r="E127" s="182"/>
      <c r="F127" s="84">
        <f t="shared" si="4"/>
        <v>0</v>
      </c>
    </row>
    <row r="128" spans="1:6" ht="13.5" thickBot="1">
      <c r="A128" s="183"/>
      <c r="B128" s="184"/>
      <c r="C128" s="184"/>
      <c r="D128" s="185" t="s">
        <v>113</v>
      </c>
      <c r="E128" s="186"/>
      <c r="F128" s="187">
        <f>+SUBTOTAL(9,F91:F127)</f>
        <v>0</v>
      </c>
    </row>
    <row r="129" spans="1:7" ht="17.25" customHeight="1" thickBot="1">
      <c r="A129" s="5"/>
      <c r="B129" s="72"/>
      <c r="C129" s="72"/>
      <c r="D129" s="188" t="s">
        <v>114</v>
      </c>
      <c r="E129" s="189"/>
      <c r="F129" s="190">
        <f>+ROUND(F25+F60+F88+F128,0)</f>
        <v>0</v>
      </c>
    </row>
    <row r="130" spans="1:7">
      <c r="A130" s="191"/>
      <c r="B130" s="192"/>
      <c r="C130" s="192"/>
      <c r="D130" s="193" t="s">
        <v>115</v>
      </c>
      <c r="E130" s="194">
        <v>0.25</v>
      </c>
      <c r="F130" s="195">
        <f>+ROUND(E130*F129,0)</f>
        <v>0</v>
      </c>
    </row>
    <row r="131" spans="1:7">
      <c r="A131" s="196"/>
      <c r="B131" s="197"/>
      <c r="C131" s="197"/>
      <c r="D131" s="198" t="s">
        <v>116</v>
      </c>
      <c r="E131" s="199">
        <v>0.05</v>
      </c>
      <c r="F131" s="200">
        <f>+ROUND(F129*E131,0)</f>
        <v>0</v>
      </c>
    </row>
    <row r="132" spans="1:7" ht="13.5" thickBot="1">
      <c r="A132" s="201"/>
      <c r="B132" s="202"/>
      <c r="C132" s="202"/>
      <c r="D132" s="203" t="s">
        <v>117</v>
      </c>
      <c r="E132" s="204">
        <v>0.3</v>
      </c>
      <c r="F132" s="205">
        <f>+F130+F131</f>
        <v>0</v>
      </c>
    </row>
    <row r="133" spans="1:7" ht="21" customHeight="1" thickBot="1">
      <c r="A133" s="5"/>
      <c r="B133" s="72"/>
      <c r="C133" s="72"/>
      <c r="D133" s="206" t="s">
        <v>118</v>
      </c>
      <c r="E133" s="207"/>
      <c r="F133" s="208">
        <f>+ROUND(F132+F129,0)</f>
        <v>0</v>
      </c>
    </row>
    <row r="138" spans="1:7">
      <c r="G138" s="209"/>
    </row>
  </sheetData>
  <sheetProtection algorithmName="SHA-512" hashValue="Sjrd/0JF+rhMFDL+gsEeLMeB49FpsZYktlvD8X9gpnhTvSGuEaJEdSE2wK+SotsWLIeXgLdvcRsZa9oFoFrr3A==" saltValue="NhUGyEDrziAhI+P2qKTtHw==" spinCount="100000" sheet="1" objects="1" scenarios="1"/>
  <mergeCells count="5">
    <mergeCell ref="A2:F2"/>
    <mergeCell ref="A3:F3"/>
    <mergeCell ref="A25:D25"/>
    <mergeCell ref="A60:D60"/>
    <mergeCell ref="A88:D88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ECONOMICA</vt:lpstr>
      <vt:lpstr>'OFERTA ECONOMICA'!Área_de_impresión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2022-05-06T14:20:14Z</dcterms:created>
  <dcterms:modified xsi:type="dcterms:W3CDTF">2022-05-06T14:22:35Z</dcterms:modified>
</cp:coreProperties>
</file>